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M34" i="2" l="1"/>
  <c r="M33" i="2"/>
  <c r="M42" i="2"/>
  <c r="M39" i="2"/>
  <c r="M38" i="2"/>
  <c r="G28" i="2" l="1"/>
  <c r="G27" i="2"/>
  <c r="C33" i="2"/>
  <c r="C32" i="2" s="1"/>
  <c r="F25" i="2"/>
  <c r="E25" i="2"/>
  <c r="C35" i="2"/>
  <c r="C37" i="2"/>
  <c r="C41" i="2"/>
  <c r="L44" i="2" l="1"/>
  <c r="J44" i="2"/>
  <c r="L43" i="2"/>
  <c r="J43" i="2"/>
  <c r="L42" i="2"/>
  <c r="K42" i="2"/>
  <c r="J42" i="2"/>
  <c r="L40" i="2"/>
  <c r="J40" i="2"/>
  <c r="L39" i="2"/>
  <c r="K39" i="2"/>
  <c r="J39" i="2"/>
  <c r="L38" i="2"/>
  <c r="K38" i="2"/>
  <c r="J38" i="2"/>
  <c r="L36" i="2"/>
  <c r="K36" i="2"/>
  <c r="J36" i="2"/>
  <c r="L34" i="2"/>
  <c r="K34" i="2"/>
  <c r="J34" i="2"/>
  <c r="L29" i="2"/>
  <c r="K29" i="2"/>
  <c r="J29" i="2"/>
  <c r="L28" i="2"/>
  <c r="J28" i="2"/>
  <c r="M27" i="2"/>
  <c r="L27" i="2"/>
  <c r="J27" i="2"/>
  <c r="M26" i="2"/>
  <c r="L26" i="2"/>
  <c r="K26" i="2"/>
  <c r="M23" i="2"/>
  <c r="L23" i="2"/>
  <c r="K23" i="2"/>
  <c r="J23" i="2"/>
  <c r="M21" i="2"/>
  <c r="L21" i="2"/>
  <c r="K21" i="2"/>
  <c r="J21" i="2"/>
  <c r="M20" i="2"/>
  <c r="L20" i="2"/>
  <c r="K20" i="2"/>
  <c r="J20" i="2"/>
  <c r="M19" i="2"/>
  <c r="L19" i="2"/>
  <c r="K19" i="2"/>
  <c r="J19" i="2"/>
  <c r="M17" i="2"/>
  <c r="L17" i="2"/>
  <c r="K17" i="2"/>
  <c r="J17" i="2"/>
  <c r="L15" i="2"/>
  <c r="K15" i="2"/>
  <c r="J15" i="2"/>
  <c r="M13" i="2"/>
  <c r="L13" i="2"/>
  <c r="K13" i="2"/>
  <c r="J13" i="2"/>
  <c r="H37" i="2"/>
  <c r="L37" i="2" s="1"/>
  <c r="F37" i="2"/>
  <c r="E33" i="2"/>
  <c r="M37" i="2" l="1"/>
  <c r="K37" i="2"/>
  <c r="J37" i="2"/>
  <c r="H33" i="2"/>
  <c r="L33" i="2" s="1"/>
  <c r="F33" i="2"/>
  <c r="F12" i="2"/>
  <c r="H14" i="2"/>
  <c r="L14" i="2" s="1"/>
  <c r="F14" i="2"/>
  <c r="E14" i="2"/>
  <c r="C43" i="2"/>
  <c r="C25" i="2"/>
  <c r="C22" i="2"/>
  <c r="C18" i="2"/>
  <c r="C16" i="2"/>
  <c r="C12" i="2"/>
  <c r="J33" i="2" l="1"/>
  <c r="K33" i="2"/>
  <c r="D26" i="2"/>
  <c r="K14" i="2"/>
  <c r="J14" i="2"/>
  <c r="G14" i="2"/>
  <c r="D29" i="2"/>
  <c r="D25" i="2" s="1"/>
  <c r="C31" i="2"/>
  <c r="C11" i="2"/>
  <c r="C24" i="2"/>
  <c r="D13" i="2" l="1"/>
  <c r="D38" i="2"/>
  <c r="D41" i="2"/>
  <c r="D34" i="2"/>
  <c r="D33" i="2" s="1"/>
  <c r="D37" i="2"/>
  <c r="D36" i="2"/>
  <c r="D21" i="2"/>
  <c r="D16" i="2"/>
  <c r="D17" i="2"/>
  <c r="D39" i="2"/>
  <c r="D42" i="2"/>
  <c r="D35" i="2"/>
  <c r="C30" i="2"/>
  <c r="D43" i="2" s="1"/>
  <c r="D19" i="2"/>
  <c r="D23" i="2"/>
  <c r="D18" i="2"/>
  <c r="D20" i="2"/>
  <c r="D22" i="2"/>
  <c r="D12" i="2"/>
  <c r="D32" i="2"/>
  <c r="C10" i="2"/>
  <c r="H18" i="2"/>
  <c r="F18" i="2"/>
  <c r="E18" i="2"/>
  <c r="H25" i="2"/>
  <c r="H43" i="2"/>
  <c r="F43" i="2"/>
  <c r="G36" i="2"/>
  <c r="H35" i="2"/>
  <c r="F35" i="2"/>
  <c r="G23" i="2"/>
  <c r="H22" i="2"/>
  <c r="E35" i="2"/>
  <c r="F22" i="2"/>
  <c r="E22" i="2"/>
  <c r="E12" i="2"/>
  <c r="M35" i="2" l="1"/>
  <c r="L35" i="2"/>
  <c r="K35" i="2"/>
  <c r="J35" i="2"/>
  <c r="M25" i="2"/>
  <c r="L25" i="2"/>
  <c r="K25" i="2"/>
  <c r="J25" i="2"/>
  <c r="M22" i="2"/>
  <c r="L22" i="2"/>
  <c r="K22" i="2"/>
  <c r="J22" i="2"/>
  <c r="M18" i="2"/>
  <c r="L18" i="2"/>
  <c r="K18" i="2"/>
  <c r="J18" i="2"/>
  <c r="D31" i="2"/>
  <c r="D44" i="2"/>
  <c r="C45" i="2"/>
  <c r="D11" i="2"/>
  <c r="D24" i="2"/>
  <c r="D30" i="2" l="1"/>
  <c r="D10" i="2"/>
  <c r="H16" i="2"/>
  <c r="E16" i="2"/>
  <c r="E11" i="2" s="1"/>
  <c r="F16" i="2"/>
  <c r="E37" i="2"/>
  <c r="G29" i="2"/>
  <c r="G22" i="2"/>
  <c r="L16" i="2" l="1"/>
  <c r="M16" i="2"/>
  <c r="F11" i="2"/>
  <c r="K16" i="2"/>
  <c r="J16" i="2"/>
  <c r="H12" i="2"/>
  <c r="F41" i="2"/>
  <c r="G35" i="2"/>
  <c r="E41" i="2"/>
  <c r="G39" i="2"/>
  <c r="H41" i="2"/>
  <c r="G17" i="2"/>
  <c r="M41" i="2" l="1"/>
  <c r="L41" i="2"/>
  <c r="K41" i="2"/>
  <c r="J41" i="2"/>
  <c r="J12" i="2"/>
  <c r="L12" i="2"/>
  <c r="M12" i="2"/>
  <c r="K12" i="2"/>
  <c r="H11" i="2"/>
  <c r="G16" i="2"/>
  <c r="G42" i="2"/>
  <c r="G38" i="2"/>
  <c r="G34" i="2"/>
  <c r="F24" i="2"/>
  <c r="H32" i="2"/>
  <c r="F32" i="2"/>
  <c r="E32" i="2"/>
  <c r="E31" i="2" s="1"/>
  <c r="L32" i="2" l="1"/>
  <c r="M32" i="2"/>
  <c r="F31" i="2"/>
  <c r="J32" i="2"/>
  <c r="K32" i="2"/>
  <c r="I13" i="2"/>
  <c r="M11" i="2"/>
  <c r="L11" i="2"/>
  <c r="J11" i="2"/>
  <c r="K11" i="2"/>
  <c r="H31" i="2"/>
  <c r="I23" i="2"/>
  <c r="I14" i="2"/>
  <c r="I15" i="2"/>
  <c r="I17" i="2"/>
  <c r="I22" i="2"/>
  <c r="I18" i="2"/>
  <c r="I16" i="2"/>
  <c r="I12" i="2"/>
  <c r="G41" i="2"/>
  <c r="I35" i="2" l="1"/>
  <c r="M31" i="2"/>
  <c r="L31" i="2"/>
  <c r="F30" i="2"/>
  <c r="J31" i="2"/>
  <c r="K31" i="2"/>
  <c r="I38" i="2"/>
  <c r="I36" i="2"/>
  <c r="I39" i="2"/>
  <c r="I34" i="2"/>
  <c r="H30" i="2"/>
  <c r="I42" i="2"/>
  <c r="I37" i="2"/>
  <c r="I41" i="2"/>
  <c r="I43" i="2" l="1"/>
  <c r="L30" i="2"/>
  <c r="M30" i="2"/>
  <c r="J30" i="2"/>
  <c r="K30" i="2"/>
  <c r="I31" i="2"/>
  <c r="I44" i="2"/>
  <c r="I33" i="2"/>
  <c r="I32" i="2"/>
  <c r="G37" i="2" l="1"/>
  <c r="E24" i="2"/>
  <c r="G33" i="2" l="1"/>
  <c r="G26" i="2"/>
  <c r="G21" i="2"/>
  <c r="G20" i="2"/>
  <c r="G19" i="2"/>
  <c r="G13" i="2"/>
  <c r="F10" i="2" l="1"/>
  <c r="F45" i="2" l="1"/>
  <c r="E10" i="2"/>
  <c r="G12" i="2"/>
  <c r="G18" i="2"/>
  <c r="G25" i="2"/>
  <c r="G32" i="2"/>
  <c r="I21" i="2" l="1"/>
  <c r="I19" i="2"/>
  <c r="I20" i="2"/>
  <c r="G10" i="2"/>
  <c r="G11" i="2"/>
  <c r="G31" i="2"/>
  <c r="G24" i="2"/>
  <c r="I26" i="2" l="1"/>
  <c r="H24" i="2"/>
  <c r="I29" i="2"/>
  <c r="L24" i="2" l="1"/>
  <c r="M24" i="2"/>
  <c r="J24" i="2"/>
  <c r="K24" i="2"/>
  <c r="I25" i="2"/>
  <c r="H10" i="2"/>
  <c r="L10" i="2" l="1"/>
  <c r="M10" i="2"/>
  <c r="J10" i="2"/>
  <c r="K10" i="2"/>
  <c r="I11" i="2"/>
  <c r="H45" i="2"/>
  <c r="I24" i="2"/>
  <c r="M45" i="2" l="1"/>
  <c r="L45" i="2"/>
  <c r="K45" i="2"/>
  <c r="J45" i="2"/>
  <c r="I30" i="2"/>
  <c r="I10" i="2"/>
  <c r="G44" i="2"/>
  <c r="E43" i="2"/>
  <c r="E30" i="2" s="1"/>
  <c r="G30" i="2" l="1"/>
  <c r="E45" i="2"/>
  <c r="G45" i="2" s="1"/>
  <c r="G43" i="2"/>
</calcChain>
</file>

<file path=xl/sharedStrings.xml><?xml version="1.0" encoding="utf-8"?>
<sst xmlns="http://schemas.openxmlformats.org/spreadsheetml/2006/main" count="96" uniqueCount="89">
  <si>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</si>
  <si>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</si>
  <si>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</si>
  <si>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</si>
  <si>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</si>
  <si>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</si>
  <si>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</si>
  <si>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</si>
  <si>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</si>
  <si>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</si>
  <si>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</si>
  <si>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</si>
  <si>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</si>
  <si>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</si>
  <si>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</si>
  <si>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</si>
  <si>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</si>
  <si>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</si>
  <si>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</si>
  <si>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</si>
  <si>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</si>
  <si>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ДОХОДЫ НАЛОГОВЫЕ И НЕНАЛОГОВЫЕ-всего</t>
  </si>
  <si>
    <t>Иные межбюджетные трансферты</t>
  </si>
  <si>
    <t>НАЛОГОВЫЕ ДОХОДЫ</t>
  </si>
  <si>
    <t>НЕНАЛОГОВЫЕ ДОХОДЫ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</si>
  <si>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</si>
  <si>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</si>
  <si>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</si>
  <si>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</si>
  <si>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</si>
  <si>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</si>
  <si>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</si>
  <si>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</si>
  <si>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</si>
  <si>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Утвержденные бюджетные назначения по отчету               (ф. 0503317)</t>
  </si>
  <si>
    <t>Удельный вес, %</t>
  </si>
  <si>
    <t>Исполнено за 2013 год (ф.0503317)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</si>
  <si>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</si>
  <si>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</si>
  <si>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</si>
  <si>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</si>
  <si>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</si>
  <si>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</si>
  <si>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</si>
  <si>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</si>
  <si>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</si>
  <si>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</si>
  <si>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</si>
  <si>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</si>
  <si>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</si>
  <si>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</si>
  <si>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Субсидии бюджетам субъектов РФ и муниципальных образований</t>
  </si>
  <si>
    <t>Прочие безвозмездные поступления в бюджеты поселений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</si>
  <si>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</si>
  <si>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</si>
  <si>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</si>
  <si>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</si>
  <si>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</si>
  <si>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Исполнено за 2014 год (ф.0503317)</t>
  </si>
  <si>
    <t>Отклонение исполненных бюджетных назначений  по отчету за 2014 год от утвержденных бюджетных назначений по отчету</t>
  </si>
  <si>
    <t>Отклонение отчета 2014 года от отчета за 2013 год</t>
  </si>
  <si>
    <t xml:space="preserve">Доходы от сдачи в аренду имущества, находящегося, в оперативном упралвении органов управления воселений и созданных ими учреждений (за исключением имущества муниципальных бюджетных и автономных учреждений)  </t>
  </si>
  <si>
    <t>921 1 11 05035 10 0000 120</t>
  </si>
  <si>
    <t>Доходы от сдачи в аренду имущества составляющего казну сельского поселения ( за исключением земельных участков)</t>
  </si>
  <si>
    <t>Субвенции бюджетам поселений на выполнение передаваемых полномочий Субъектов РФ</t>
  </si>
  <si>
    <t>(рублячх)</t>
  </si>
  <si>
    <t>исполнения доходов бюджета сельского поселения  "Село Нижняя Гавань" Ульчского муниципального района                                                                                                                      Хабаровского края   за 2014 год</t>
  </si>
  <si>
    <t>Утвержденные бюджетные назначения по решению Совета депутатов от 12.12.2014             № 20/39</t>
  </si>
  <si>
    <t>Отклонение от утвержденных бюджетных назначений по отчету от решения Совета депутатов от 12.12     2014          № 20/39</t>
  </si>
  <si>
    <t>912 1 08 00000 00 0000 110</t>
  </si>
  <si>
    <t>912 1 08 04020 01 0000 110</t>
  </si>
  <si>
    <t>912 1 11 00000 00 0000 000</t>
  </si>
  <si>
    <t>912 1 11 05075 10 0000 120</t>
  </si>
  <si>
    <t>912 1 11 09045 10 0000 120</t>
  </si>
  <si>
    <t>912 2 00 00000 00 0000 000</t>
  </si>
  <si>
    <t>912 2 02 00000 00 0000 000</t>
  </si>
  <si>
    <t>912 2 02 01000 00 0000 151</t>
  </si>
  <si>
    <t>912 2 02 01001 00 0000 151</t>
  </si>
  <si>
    <t>912 2 02 01001 10 0000 151</t>
  </si>
  <si>
    <t>912 2 02 02000 00 0000 151</t>
  </si>
  <si>
    <t>912 2 02 02999 10 0000 151</t>
  </si>
  <si>
    <t>912 2 02 03000 00 0000 151</t>
  </si>
  <si>
    <t>912 2 02 03015 10 0000 151</t>
  </si>
  <si>
    <t>912 2 02 03003 10 0000 151</t>
  </si>
  <si>
    <t>912 2 02 03024 10 0000 151</t>
  </si>
  <si>
    <t>912 2 02 04000 00 0000 151</t>
  </si>
  <si>
    <t xml:space="preserve">912 2 02 04999 10 0000 151 </t>
  </si>
  <si>
    <t>912 2 07 00000 00 0000 000</t>
  </si>
  <si>
    <t>912 2 07 05000 10 0000 000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</si>
</sst>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right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wrapText="1" indent="1"/>
    </xf>
    <xf numFmtId="0" fontId="10" fillId="0" borderId="4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1" fillId="0" borderId="0" xfId="0" applyFont="1"/>
    <xf numFmtId="1" fontId="5" fillId="0" borderId="4" xfId="0" quotePrefix="1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6" fillId="0" borderId="4" xfId="0" quotePrefix="1" applyNumberFormat="1" applyFont="1" applyFill="1" applyBorder="1" applyAlignment="1" applyProtection="1">
      <alignment horizontal="center" wrapText="1"/>
    </xf>
    <xf numFmtId="0" fontId="14" fillId="0" borderId="0" xfId="0" applyFont="1"/>
    <xf numFmtId="0" fontId="0" fillId="0" borderId="0" xfId="0" applyFont="1"/>
    <xf numFmtId="0" fontId="15" fillId="0" borderId="0" xfId="0" applyFont="1"/>
    <xf numFmtId="0" fontId="0" fillId="2" borderId="0" xfId="0" applyFill="1"/>
    <xf numFmtId="0" fontId="11" fillId="2" borderId="0" xfId="0" applyFont="1" applyFill="1"/>
    <xf numFmtId="0" fontId="2" fillId="0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right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wrapText="1"/>
    </xf>
    <xf numFmtId="0" fontId="13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7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 applyProtection="1">
      <alignment horizontal="center" wrapText="1"/>
    </xf>
    <xf numFmtId="4" fontId="7" fillId="2" borderId="2" xfId="0" applyNumberFormat="1" applyFont="1" applyFill="1" applyBorder="1" applyAlignment="1" applyProtection="1">
      <alignment horizontal="center" wrapText="1"/>
    </xf>
    <xf numFmtId="4" fontId="12" fillId="0" borderId="4" xfId="0" applyNumberFormat="1" applyFont="1" applyBorder="1" applyAlignment="1">
      <alignment horizontal="center"/>
    </xf>
    <xf numFmtId="4" fontId="12" fillId="2" borderId="4" xfId="0" applyNumberFormat="1" applyFont="1" applyFill="1" applyBorder="1" applyAlignment="1">
      <alignment horizontal="center"/>
    </xf>
    <xf numFmtId="0" fontId="17" fillId="0" borderId="0" xfId="0" applyFont="1"/>
    <xf numFmtId="4" fontId="16" fillId="2" borderId="2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2" borderId="4" xfId="0" applyNumberFormat="1" applyFont="1" applyFill="1" applyBorder="1" applyAlignment="1" applyProtection="1">
      <alignment horizontal="center" wrapText="1"/>
    </xf>
    <xf numFmtId="0" fontId="14" fillId="2" borderId="0" xfId="0" applyFont="1" applyFill="1"/>
    <xf numFmtId="0" fontId="8" fillId="2" borderId="4" xfId="0" applyNumberFormat="1" applyFont="1" applyFill="1" applyBorder="1" applyAlignment="1" applyProtection="1">
      <alignment horizontal="left" wrapText="1"/>
    </xf>
    <xf numFmtId="0" fontId="13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3" fillId="0" borderId="2" xfId="0" applyNumberFormat="1" applyFont="1" applyFill="1" applyBorder="1" applyAlignment="1" applyProtection="1">
      <alignment wrapText="1"/>
    </xf>
    <xf numFmtId="0" fontId="5" fillId="0" borderId="2" xfId="0" applyNumberFormat="1" applyFont="1" applyFill="1" applyBorder="1" applyAlignment="1" applyProtection="1">
      <alignment wrapText="1"/>
    </xf>
    <xf numFmtId="0" fontId="15" fillId="2" borderId="0" xfId="0" applyFont="1" applyFill="1"/>
    <xf numFmtId="4" fontId="11" fillId="0" borderId="4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 wrapText="1"/>
    </xf>
    <xf numFmtId="0" fontId="14" fillId="0" borderId="4" xfId="0" applyFont="1" applyBorder="1"/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18" fillId="0" borderId="8" xfId="0" applyFont="1" applyBorder="1" applyAlignment="1">
      <alignment horizontal="justify" vertical="center" wrapText="1"/>
    </xf>
    <xf numFmtId="0" fontId="18" fillId="0" borderId="9" xfId="0" applyFont="1" applyBorder="1" applyAlignment="1">
      <alignment horizontal="justify" vertical="center" wrapText="1"/>
    </xf>
    <xf numFmtId="0" fontId="11" fillId="0" borderId="1" xfId="0" applyNumberFormat="1" applyFont="1" applyBorder="1" applyAlignment="1">
      <alignment horizontal="center"/>
    </xf>
    <xf numFmtId="0" fontId="11" fillId="0" borderId="3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3" fillId="0" borderId="10" xfId="0" applyNumberFormat="1" applyFont="1" applyFill="1" applyBorder="1" applyAlignment="1">
      <alignment horizont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/>
    </xf>
    <xf numFmtId="4" fontId="16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8"/>
  <sheetViews>
    <sheetView zoomScale="136" zoomScaleNormal="136" workbookViewId="0">
      <selection activeCell="H7" sqref="H7"/>
    </sheetView>
  </sheetViews>
  <sheetFormatPr defaultRowHeight="15" x14ac:dyDescent="0.25"/>
  <cols>
    <col min="1" max="1" width="9" customWidth="1"/>
    <col min="245" max="245" width="35.140625" customWidth="1"/>
    <col min="246" max="246" width="18.140625" customWidth="1"/>
    <col min="247" max="247" width="11.85546875" customWidth="1"/>
    <col min="248" max="248" width="12.28515625" customWidth="1"/>
    <col min="249" max="249" width="10.7109375" customWidth="1"/>
    <col min="250" max="250" width="9.28515625" customWidth="1"/>
    <col min="251" max="251" width="11.85546875" customWidth="1"/>
    <col min="252" max="252" width="12.5703125" customWidth="1"/>
    <col min="253" max="253" width="10.28515625" customWidth="1"/>
    <col min="254" max="254" width="12" customWidth="1"/>
    <col min="255" max="255" width="11.140625" customWidth="1"/>
    <col min="501" max="501" width="35.140625" customWidth="1"/>
    <col min="502" max="502" width="18.140625" customWidth="1"/>
    <col min="503" max="503" width="11.85546875" customWidth="1"/>
    <col min="504" max="504" width="12.28515625" customWidth="1"/>
    <col min="505" max="505" width="10.7109375" customWidth="1"/>
    <col min="506" max="506" width="9.28515625" customWidth="1"/>
    <col min="507" max="507" width="11.85546875" customWidth="1"/>
    <col min="508" max="508" width="12.5703125" customWidth="1"/>
    <col min="509" max="509" width="10.28515625" customWidth="1"/>
    <col min="510" max="510" width="12" customWidth="1"/>
    <col min="511" max="511" width="11.140625" customWidth="1"/>
    <col min="757" max="757" width="35.140625" customWidth="1"/>
    <col min="758" max="758" width="18.140625" customWidth="1"/>
    <col min="759" max="759" width="11.85546875" customWidth="1"/>
    <col min="760" max="760" width="12.28515625" customWidth="1"/>
    <col min="761" max="761" width="10.7109375" customWidth="1"/>
    <col min="762" max="762" width="9.28515625" customWidth="1"/>
    <col min="763" max="763" width="11.85546875" customWidth="1"/>
    <col min="764" max="764" width="12.5703125" customWidth="1"/>
    <col min="765" max="765" width="10.28515625" customWidth="1"/>
    <col min="766" max="766" width="12" customWidth="1"/>
    <col min="767" max="767" width="11.140625" customWidth="1"/>
    <col min="1013" max="1013" width="35.140625" customWidth="1"/>
    <col min="1014" max="1014" width="18.140625" customWidth="1"/>
    <col min="1015" max="1015" width="11.85546875" customWidth="1"/>
    <col min="1016" max="1016" width="12.28515625" customWidth="1"/>
    <col min="1017" max="1017" width="10.7109375" customWidth="1"/>
    <col min="1018" max="1018" width="9.28515625" customWidth="1"/>
    <col min="1019" max="1019" width="11.85546875" customWidth="1"/>
    <col min="1020" max="1020" width="12.5703125" customWidth="1"/>
    <col min="1021" max="1021" width="10.28515625" customWidth="1"/>
    <col min="1022" max="1022" width="12" customWidth="1"/>
    <col min="1023" max="1023" width="11.140625" customWidth="1"/>
    <col min="1269" max="1269" width="35.140625" customWidth="1"/>
    <col min="1270" max="1270" width="18.140625" customWidth="1"/>
    <col min="1271" max="1271" width="11.85546875" customWidth="1"/>
    <col min="1272" max="1272" width="12.28515625" customWidth="1"/>
    <col min="1273" max="1273" width="10.7109375" customWidth="1"/>
    <col min="1274" max="1274" width="9.28515625" customWidth="1"/>
    <col min="1275" max="1275" width="11.85546875" customWidth="1"/>
    <col min="1276" max="1276" width="12.5703125" customWidth="1"/>
    <col min="1277" max="1277" width="10.28515625" customWidth="1"/>
    <col min="1278" max="1278" width="12" customWidth="1"/>
    <col min="1279" max="1279" width="11.140625" customWidth="1"/>
    <col min="1525" max="1525" width="35.140625" customWidth="1"/>
    <col min="1526" max="1526" width="18.140625" customWidth="1"/>
    <col min="1527" max="1527" width="11.85546875" customWidth="1"/>
    <col min="1528" max="1528" width="12.28515625" customWidth="1"/>
    <col min="1529" max="1529" width="10.7109375" customWidth="1"/>
    <col min="1530" max="1530" width="9.28515625" customWidth="1"/>
    <col min="1531" max="1531" width="11.85546875" customWidth="1"/>
    <col min="1532" max="1532" width="12.5703125" customWidth="1"/>
    <col min="1533" max="1533" width="10.28515625" customWidth="1"/>
    <col min="1534" max="1534" width="12" customWidth="1"/>
    <col min="1535" max="1535" width="11.140625" customWidth="1"/>
    <col min="1781" max="1781" width="35.140625" customWidth="1"/>
    <col min="1782" max="1782" width="18.140625" customWidth="1"/>
    <col min="1783" max="1783" width="11.85546875" customWidth="1"/>
    <col min="1784" max="1784" width="12.28515625" customWidth="1"/>
    <col min="1785" max="1785" width="10.7109375" customWidth="1"/>
    <col min="1786" max="1786" width="9.28515625" customWidth="1"/>
    <col min="1787" max="1787" width="11.85546875" customWidth="1"/>
    <col min="1788" max="1788" width="12.5703125" customWidth="1"/>
    <col min="1789" max="1789" width="10.28515625" customWidth="1"/>
    <col min="1790" max="1790" width="12" customWidth="1"/>
    <col min="1791" max="1791" width="11.140625" customWidth="1"/>
    <col min="2037" max="2037" width="35.140625" customWidth="1"/>
    <col min="2038" max="2038" width="18.140625" customWidth="1"/>
    <col min="2039" max="2039" width="11.85546875" customWidth="1"/>
    <col min="2040" max="2040" width="12.28515625" customWidth="1"/>
    <col min="2041" max="2041" width="10.7109375" customWidth="1"/>
    <col min="2042" max="2042" width="9.28515625" customWidth="1"/>
    <col min="2043" max="2043" width="11.85546875" customWidth="1"/>
    <col min="2044" max="2044" width="12.5703125" customWidth="1"/>
    <col min="2045" max="2045" width="10.28515625" customWidth="1"/>
    <col min="2046" max="2046" width="12" customWidth="1"/>
    <col min="2047" max="2047" width="11.140625" customWidth="1"/>
    <col min="2293" max="2293" width="35.140625" customWidth="1"/>
    <col min="2294" max="2294" width="18.140625" customWidth="1"/>
    <col min="2295" max="2295" width="11.85546875" customWidth="1"/>
    <col min="2296" max="2296" width="12.28515625" customWidth="1"/>
    <col min="2297" max="2297" width="10.7109375" customWidth="1"/>
    <col min="2298" max="2298" width="9.28515625" customWidth="1"/>
    <col min="2299" max="2299" width="11.85546875" customWidth="1"/>
    <col min="2300" max="2300" width="12.5703125" customWidth="1"/>
    <col min="2301" max="2301" width="10.28515625" customWidth="1"/>
    <col min="2302" max="2302" width="12" customWidth="1"/>
    <col min="2303" max="2303" width="11.140625" customWidth="1"/>
    <col min="2549" max="2549" width="35.140625" customWidth="1"/>
    <col min="2550" max="2550" width="18.140625" customWidth="1"/>
    <col min="2551" max="2551" width="11.85546875" customWidth="1"/>
    <col min="2552" max="2552" width="12.28515625" customWidth="1"/>
    <col min="2553" max="2553" width="10.7109375" customWidth="1"/>
    <col min="2554" max="2554" width="9.28515625" customWidth="1"/>
    <col min="2555" max="2555" width="11.85546875" customWidth="1"/>
    <col min="2556" max="2556" width="12.5703125" customWidth="1"/>
    <col min="2557" max="2557" width="10.28515625" customWidth="1"/>
    <col min="2558" max="2558" width="12" customWidth="1"/>
    <col min="2559" max="2559" width="11.140625" customWidth="1"/>
    <col min="2805" max="2805" width="35.140625" customWidth="1"/>
    <col min="2806" max="2806" width="18.140625" customWidth="1"/>
    <col min="2807" max="2807" width="11.85546875" customWidth="1"/>
    <col min="2808" max="2808" width="12.28515625" customWidth="1"/>
    <col min="2809" max="2809" width="10.7109375" customWidth="1"/>
    <col min="2810" max="2810" width="9.28515625" customWidth="1"/>
    <col min="2811" max="2811" width="11.85546875" customWidth="1"/>
    <col min="2812" max="2812" width="12.5703125" customWidth="1"/>
    <col min="2813" max="2813" width="10.28515625" customWidth="1"/>
    <col min="2814" max="2814" width="12" customWidth="1"/>
    <col min="2815" max="2815" width="11.140625" customWidth="1"/>
    <col min="3061" max="3061" width="35.140625" customWidth="1"/>
    <col min="3062" max="3062" width="18.140625" customWidth="1"/>
    <col min="3063" max="3063" width="11.85546875" customWidth="1"/>
    <col min="3064" max="3064" width="12.28515625" customWidth="1"/>
    <col min="3065" max="3065" width="10.7109375" customWidth="1"/>
    <col min="3066" max="3066" width="9.28515625" customWidth="1"/>
    <col min="3067" max="3067" width="11.85546875" customWidth="1"/>
    <col min="3068" max="3068" width="12.5703125" customWidth="1"/>
    <col min="3069" max="3069" width="10.28515625" customWidth="1"/>
    <col min="3070" max="3070" width="12" customWidth="1"/>
    <col min="3071" max="3071" width="11.140625" customWidth="1"/>
    <col min="3317" max="3317" width="35.140625" customWidth="1"/>
    <col min="3318" max="3318" width="18.140625" customWidth="1"/>
    <col min="3319" max="3319" width="11.85546875" customWidth="1"/>
    <col min="3320" max="3320" width="12.28515625" customWidth="1"/>
    <col min="3321" max="3321" width="10.7109375" customWidth="1"/>
    <col min="3322" max="3322" width="9.28515625" customWidth="1"/>
    <col min="3323" max="3323" width="11.85546875" customWidth="1"/>
    <col min="3324" max="3324" width="12.5703125" customWidth="1"/>
    <col min="3325" max="3325" width="10.28515625" customWidth="1"/>
    <col min="3326" max="3326" width="12" customWidth="1"/>
    <col min="3327" max="3327" width="11.140625" customWidth="1"/>
    <col min="3573" max="3573" width="35.140625" customWidth="1"/>
    <col min="3574" max="3574" width="18.140625" customWidth="1"/>
    <col min="3575" max="3575" width="11.85546875" customWidth="1"/>
    <col min="3576" max="3576" width="12.28515625" customWidth="1"/>
    <col min="3577" max="3577" width="10.7109375" customWidth="1"/>
    <col min="3578" max="3578" width="9.28515625" customWidth="1"/>
    <col min="3579" max="3579" width="11.85546875" customWidth="1"/>
    <col min="3580" max="3580" width="12.5703125" customWidth="1"/>
    <col min="3581" max="3581" width="10.28515625" customWidth="1"/>
    <col min="3582" max="3582" width="12" customWidth="1"/>
    <col min="3583" max="3583" width="11.140625" customWidth="1"/>
    <col min="3829" max="3829" width="35.140625" customWidth="1"/>
    <col min="3830" max="3830" width="18.140625" customWidth="1"/>
    <col min="3831" max="3831" width="11.85546875" customWidth="1"/>
    <col min="3832" max="3832" width="12.28515625" customWidth="1"/>
    <col min="3833" max="3833" width="10.7109375" customWidth="1"/>
    <col min="3834" max="3834" width="9.28515625" customWidth="1"/>
    <col min="3835" max="3835" width="11.85546875" customWidth="1"/>
    <col min="3836" max="3836" width="12.5703125" customWidth="1"/>
    <col min="3837" max="3837" width="10.28515625" customWidth="1"/>
    <col min="3838" max="3838" width="12" customWidth="1"/>
    <col min="3839" max="3839" width="11.140625" customWidth="1"/>
    <col min="4085" max="4085" width="35.140625" customWidth="1"/>
    <col min="4086" max="4086" width="18.140625" customWidth="1"/>
    <col min="4087" max="4087" width="11.85546875" customWidth="1"/>
    <col min="4088" max="4088" width="12.28515625" customWidth="1"/>
    <col min="4089" max="4089" width="10.7109375" customWidth="1"/>
    <col min="4090" max="4090" width="9.28515625" customWidth="1"/>
    <col min="4091" max="4091" width="11.85546875" customWidth="1"/>
    <col min="4092" max="4092" width="12.5703125" customWidth="1"/>
    <col min="4093" max="4093" width="10.28515625" customWidth="1"/>
    <col min="4094" max="4094" width="12" customWidth="1"/>
    <col min="4095" max="4095" width="11.140625" customWidth="1"/>
    <col min="4341" max="4341" width="35.140625" customWidth="1"/>
    <col min="4342" max="4342" width="18.140625" customWidth="1"/>
    <col min="4343" max="4343" width="11.85546875" customWidth="1"/>
    <col min="4344" max="4344" width="12.28515625" customWidth="1"/>
    <col min="4345" max="4345" width="10.7109375" customWidth="1"/>
    <col min="4346" max="4346" width="9.28515625" customWidth="1"/>
    <col min="4347" max="4347" width="11.85546875" customWidth="1"/>
    <col min="4348" max="4348" width="12.5703125" customWidth="1"/>
    <col min="4349" max="4349" width="10.28515625" customWidth="1"/>
    <col min="4350" max="4350" width="12" customWidth="1"/>
    <col min="4351" max="4351" width="11.140625" customWidth="1"/>
    <col min="4597" max="4597" width="35.140625" customWidth="1"/>
    <col min="4598" max="4598" width="18.140625" customWidth="1"/>
    <col min="4599" max="4599" width="11.85546875" customWidth="1"/>
    <col min="4600" max="4600" width="12.28515625" customWidth="1"/>
    <col min="4601" max="4601" width="10.7109375" customWidth="1"/>
    <col min="4602" max="4602" width="9.28515625" customWidth="1"/>
    <col min="4603" max="4603" width="11.85546875" customWidth="1"/>
    <col min="4604" max="4604" width="12.5703125" customWidth="1"/>
    <col min="4605" max="4605" width="10.28515625" customWidth="1"/>
    <col min="4606" max="4606" width="12" customWidth="1"/>
    <col min="4607" max="4607" width="11.140625" customWidth="1"/>
    <col min="4853" max="4853" width="35.140625" customWidth="1"/>
    <col min="4854" max="4854" width="18.140625" customWidth="1"/>
    <col min="4855" max="4855" width="11.85546875" customWidth="1"/>
    <col min="4856" max="4856" width="12.28515625" customWidth="1"/>
    <col min="4857" max="4857" width="10.7109375" customWidth="1"/>
    <col min="4858" max="4858" width="9.28515625" customWidth="1"/>
    <col min="4859" max="4859" width="11.85546875" customWidth="1"/>
    <col min="4860" max="4860" width="12.5703125" customWidth="1"/>
    <col min="4861" max="4861" width="10.28515625" customWidth="1"/>
    <col min="4862" max="4862" width="12" customWidth="1"/>
    <col min="4863" max="4863" width="11.140625" customWidth="1"/>
    <col min="5109" max="5109" width="35.140625" customWidth="1"/>
    <col min="5110" max="5110" width="18.140625" customWidth="1"/>
    <col min="5111" max="5111" width="11.85546875" customWidth="1"/>
    <col min="5112" max="5112" width="12.28515625" customWidth="1"/>
    <col min="5113" max="5113" width="10.7109375" customWidth="1"/>
    <col min="5114" max="5114" width="9.28515625" customWidth="1"/>
    <col min="5115" max="5115" width="11.85546875" customWidth="1"/>
    <col min="5116" max="5116" width="12.5703125" customWidth="1"/>
    <col min="5117" max="5117" width="10.28515625" customWidth="1"/>
    <col min="5118" max="5118" width="12" customWidth="1"/>
    <col min="5119" max="5119" width="11.140625" customWidth="1"/>
    <col min="5365" max="5365" width="35.140625" customWidth="1"/>
    <col min="5366" max="5366" width="18.140625" customWidth="1"/>
    <col min="5367" max="5367" width="11.85546875" customWidth="1"/>
    <col min="5368" max="5368" width="12.28515625" customWidth="1"/>
    <col min="5369" max="5369" width="10.7109375" customWidth="1"/>
    <col min="5370" max="5370" width="9.28515625" customWidth="1"/>
    <col min="5371" max="5371" width="11.85546875" customWidth="1"/>
    <col min="5372" max="5372" width="12.5703125" customWidth="1"/>
    <col min="5373" max="5373" width="10.28515625" customWidth="1"/>
    <col min="5374" max="5374" width="12" customWidth="1"/>
    <col min="5375" max="5375" width="11.140625" customWidth="1"/>
    <col min="5621" max="5621" width="35.140625" customWidth="1"/>
    <col min="5622" max="5622" width="18.140625" customWidth="1"/>
    <col min="5623" max="5623" width="11.85546875" customWidth="1"/>
    <col min="5624" max="5624" width="12.28515625" customWidth="1"/>
    <col min="5625" max="5625" width="10.7109375" customWidth="1"/>
    <col min="5626" max="5626" width="9.28515625" customWidth="1"/>
    <col min="5627" max="5627" width="11.85546875" customWidth="1"/>
    <col min="5628" max="5628" width="12.5703125" customWidth="1"/>
    <col min="5629" max="5629" width="10.28515625" customWidth="1"/>
    <col min="5630" max="5630" width="12" customWidth="1"/>
    <col min="5631" max="5631" width="11.140625" customWidth="1"/>
    <col min="5877" max="5877" width="35.140625" customWidth="1"/>
    <col min="5878" max="5878" width="18.140625" customWidth="1"/>
    <col min="5879" max="5879" width="11.85546875" customWidth="1"/>
    <col min="5880" max="5880" width="12.28515625" customWidth="1"/>
    <col min="5881" max="5881" width="10.7109375" customWidth="1"/>
    <col min="5882" max="5882" width="9.28515625" customWidth="1"/>
    <col min="5883" max="5883" width="11.85546875" customWidth="1"/>
    <col min="5884" max="5884" width="12.5703125" customWidth="1"/>
    <col min="5885" max="5885" width="10.28515625" customWidth="1"/>
    <col min="5886" max="5886" width="12" customWidth="1"/>
    <col min="5887" max="5887" width="11.140625" customWidth="1"/>
    <col min="6133" max="6133" width="35.140625" customWidth="1"/>
    <col min="6134" max="6134" width="18.140625" customWidth="1"/>
    <col min="6135" max="6135" width="11.85546875" customWidth="1"/>
    <col min="6136" max="6136" width="12.28515625" customWidth="1"/>
    <col min="6137" max="6137" width="10.7109375" customWidth="1"/>
    <col min="6138" max="6138" width="9.28515625" customWidth="1"/>
    <col min="6139" max="6139" width="11.85546875" customWidth="1"/>
    <col min="6140" max="6140" width="12.5703125" customWidth="1"/>
    <col min="6141" max="6141" width="10.28515625" customWidth="1"/>
    <col min="6142" max="6142" width="12" customWidth="1"/>
    <col min="6143" max="6143" width="11.140625" customWidth="1"/>
    <col min="6389" max="6389" width="35.140625" customWidth="1"/>
    <col min="6390" max="6390" width="18.140625" customWidth="1"/>
    <col min="6391" max="6391" width="11.85546875" customWidth="1"/>
    <col min="6392" max="6392" width="12.28515625" customWidth="1"/>
    <col min="6393" max="6393" width="10.7109375" customWidth="1"/>
    <col min="6394" max="6394" width="9.28515625" customWidth="1"/>
    <col min="6395" max="6395" width="11.85546875" customWidth="1"/>
    <col min="6396" max="6396" width="12.5703125" customWidth="1"/>
    <col min="6397" max="6397" width="10.28515625" customWidth="1"/>
    <col min="6398" max="6398" width="12" customWidth="1"/>
    <col min="6399" max="6399" width="11.140625" customWidth="1"/>
    <col min="6645" max="6645" width="35.140625" customWidth="1"/>
    <col min="6646" max="6646" width="18.140625" customWidth="1"/>
    <col min="6647" max="6647" width="11.85546875" customWidth="1"/>
    <col min="6648" max="6648" width="12.28515625" customWidth="1"/>
    <col min="6649" max="6649" width="10.7109375" customWidth="1"/>
    <col min="6650" max="6650" width="9.28515625" customWidth="1"/>
    <col min="6651" max="6651" width="11.85546875" customWidth="1"/>
    <col min="6652" max="6652" width="12.5703125" customWidth="1"/>
    <col min="6653" max="6653" width="10.28515625" customWidth="1"/>
    <col min="6654" max="6654" width="12" customWidth="1"/>
    <col min="6655" max="6655" width="11.140625" customWidth="1"/>
    <col min="6901" max="6901" width="35.140625" customWidth="1"/>
    <col min="6902" max="6902" width="18.140625" customWidth="1"/>
    <col min="6903" max="6903" width="11.85546875" customWidth="1"/>
    <col min="6904" max="6904" width="12.28515625" customWidth="1"/>
    <col min="6905" max="6905" width="10.7109375" customWidth="1"/>
    <col min="6906" max="6906" width="9.28515625" customWidth="1"/>
    <col min="6907" max="6907" width="11.85546875" customWidth="1"/>
    <col min="6908" max="6908" width="12.5703125" customWidth="1"/>
    <col min="6909" max="6909" width="10.28515625" customWidth="1"/>
    <col min="6910" max="6910" width="12" customWidth="1"/>
    <col min="6911" max="6911" width="11.140625" customWidth="1"/>
    <col min="7157" max="7157" width="35.140625" customWidth="1"/>
    <col min="7158" max="7158" width="18.140625" customWidth="1"/>
    <col min="7159" max="7159" width="11.85546875" customWidth="1"/>
    <col min="7160" max="7160" width="12.28515625" customWidth="1"/>
    <col min="7161" max="7161" width="10.7109375" customWidth="1"/>
    <col min="7162" max="7162" width="9.28515625" customWidth="1"/>
    <col min="7163" max="7163" width="11.85546875" customWidth="1"/>
    <col min="7164" max="7164" width="12.5703125" customWidth="1"/>
    <col min="7165" max="7165" width="10.28515625" customWidth="1"/>
    <col min="7166" max="7166" width="12" customWidth="1"/>
    <col min="7167" max="7167" width="11.140625" customWidth="1"/>
    <col min="7413" max="7413" width="35.140625" customWidth="1"/>
    <col min="7414" max="7414" width="18.140625" customWidth="1"/>
    <col min="7415" max="7415" width="11.85546875" customWidth="1"/>
    <col min="7416" max="7416" width="12.28515625" customWidth="1"/>
    <col min="7417" max="7417" width="10.7109375" customWidth="1"/>
    <col min="7418" max="7418" width="9.28515625" customWidth="1"/>
    <col min="7419" max="7419" width="11.85546875" customWidth="1"/>
    <col min="7420" max="7420" width="12.5703125" customWidth="1"/>
    <col min="7421" max="7421" width="10.28515625" customWidth="1"/>
    <col min="7422" max="7422" width="12" customWidth="1"/>
    <col min="7423" max="7423" width="11.140625" customWidth="1"/>
    <col min="7669" max="7669" width="35.140625" customWidth="1"/>
    <col min="7670" max="7670" width="18.140625" customWidth="1"/>
    <col min="7671" max="7671" width="11.85546875" customWidth="1"/>
    <col min="7672" max="7672" width="12.28515625" customWidth="1"/>
    <col min="7673" max="7673" width="10.7109375" customWidth="1"/>
    <col min="7674" max="7674" width="9.28515625" customWidth="1"/>
    <col min="7675" max="7675" width="11.85546875" customWidth="1"/>
    <col min="7676" max="7676" width="12.5703125" customWidth="1"/>
    <col min="7677" max="7677" width="10.28515625" customWidth="1"/>
    <col min="7678" max="7678" width="12" customWidth="1"/>
    <col min="7679" max="7679" width="11.140625" customWidth="1"/>
    <col min="7925" max="7925" width="35.140625" customWidth="1"/>
    <col min="7926" max="7926" width="18.140625" customWidth="1"/>
    <col min="7927" max="7927" width="11.85546875" customWidth="1"/>
    <col min="7928" max="7928" width="12.28515625" customWidth="1"/>
    <col min="7929" max="7929" width="10.7109375" customWidth="1"/>
    <col min="7930" max="7930" width="9.28515625" customWidth="1"/>
    <col min="7931" max="7931" width="11.85546875" customWidth="1"/>
    <col min="7932" max="7932" width="12.5703125" customWidth="1"/>
    <col min="7933" max="7933" width="10.28515625" customWidth="1"/>
    <col min="7934" max="7934" width="12" customWidth="1"/>
    <col min="7935" max="7935" width="11.140625" customWidth="1"/>
    <col min="8181" max="8181" width="35.140625" customWidth="1"/>
    <col min="8182" max="8182" width="18.140625" customWidth="1"/>
    <col min="8183" max="8183" width="11.85546875" customWidth="1"/>
    <col min="8184" max="8184" width="12.28515625" customWidth="1"/>
    <col min="8185" max="8185" width="10.7109375" customWidth="1"/>
    <col min="8186" max="8186" width="9.28515625" customWidth="1"/>
    <col min="8187" max="8187" width="11.85546875" customWidth="1"/>
    <col min="8188" max="8188" width="12.5703125" customWidth="1"/>
    <col min="8189" max="8189" width="10.28515625" customWidth="1"/>
    <col min="8190" max="8190" width="12" customWidth="1"/>
    <col min="8191" max="8191" width="11.140625" customWidth="1"/>
    <col min="8437" max="8437" width="35.140625" customWidth="1"/>
    <col min="8438" max="8438" width="18.140625" customWidth="1"/>
    <col min="8439" max="8439" width="11.85546875" customWidth="1"/>
    <col min="8440" max="8440" width="12.28515625" customWidth="1"/>
    <col min="8441" max="8441" width="10.7109375" customWidth="1"/>
    <col min="8442" max="8442" width="9.28515625" customWidth="1"/>
    <col min="8443" max="8443" width="11.85546875" customWidth="1"/>
    <col min="8444" max="8444" width="12.5703125" customWidth="1"/>
    <col min="8445" max="8445" width="10.28515625" customWidth="1"/>
    <col min="8446" max="8446" width="12" customWidth="1"/>
    <col min="8447" max="8447" width="11.140625" customWidth="1"/>
    <col min="8693" max="8693" width="35.140625" customWidth="1"/>
    <col min="8694" max="8694" width="18.140625" customWidth="1"/>
    <col min="8695" max="8695" width="11.85546875" customWidth="1"/>
    <col min="8696" max="8696" width="12.28515625" customWidth="1"/>
    <col min="8697" max="8697" width="10.7109375" customWidth="1"/>
    <col min="8698" max="8698" width="9.28515625" customWidth="1"/>
    <col min="8699" max="8699" width="11.85546875" customWidth="1"/>
    <col min="8700" max="8700" width="12.5703125" customWidth="1"/>
    <col min="8701" max="8701" width="10.28515625" customWidth="1"/>
    <col min="8702" max="8702" width="12" customWidth="1"/>
    <col min="8703" max="8703" width="11.140625" customWidth="1"/>
    <col min="8949" max="8949" width="35.140625" customWidth="1"/>
    <col min="8950" max="8950" width="18.140625" customWidth="1"/>
    <col min="8951" max="8951" width="11.85546875" customWidth="1"/>
    <col min="8952" max="8952" width="12.28515625" customWidth="1"/>
    <col min="8953" max="8953" width="10.7109375" customWidth="1"/>
    <col min="8954" max="8954" width="9.28515625" customWidth="1"/>
    <col min="8955" max="8955" width="11.85546875" customWidth="1"/>
    <col min="8956" max="8956" width="12.5703125" customWidth="1"/>
    <col min="8957" max="8957" width="10.28515625" customWidth="1"/>
    <col min="8958" max="8958" width="12" customWidth="1"/>
    <col min="8959" max="8959" width="11.140625" customWidth="1"/>
    <col min="9205" max="9205" width="35.140625" customWidth="1"/>
    <col min="9206" max="9206" width="18.140625" customWidth="1"/>
    <col min="9207" max="9207" width="11.85546875" customWidth="1"/>
    <col min="9208" max="9208" width="12.28515625" customWidth="1"/>
    <col min="9209" max="9209" width="10.7109375" customWidth="1"/>
    <col min="9210" max="9210" width="9.28515625" customWidth="1"/>
    <col min="9211" max="9211" width="11.85546875" customWidth="1"/>
    <col min="9212" max="9212" width="12.5703125" customWidth="1"/>
    <col min="9213" max="9213" width="10.28515625" customWidth="1"/>
    <col min="9214" max="9214" width="12" customWidth="1"/>
    <col min="9215" max="9215" width="11.140625" customWidth="1"/>
    <col min="9461" max="9461" width="35.140625" customWidth="1"/>
    <col min="9462" max="9462" width="18.140625" customWidth="1"/>
    <col min="9463" max="9463" width="11.85546875" customWidth="1"/>
    <col min="9464" max="9464" width="12.28515625" customWidth="1"/>
    <col min="9465" max="9465" width="10.7109375" customWidth="1"/>
    <col min="9466" max="9466" width="9.28515625" customWidth="1"/>
    <col min="9467" max="9467" width="11.85546875" customWidth="1"/>
    <col min="9468" max="9468" width="12.5703125" customWidth="1"/>
    <col min="9469" max="9469" width="10.28515625" customWidth="1"/>
    <col min="9470" max="9470" width="12" customWidth="1"/>
    <col min="9471" max="9471" width="11.140625" customWidth="1"/>
    <col min="9717" max="9717" width="35.140625" customWidth="1"/>
    <col min="9718" max="9718" width="18.140625" customWidth="1"/>
    <col min="9719" max="9719" width="11.85546875" customWidth="1"/>
    <col min="9720" max="9720" width="12.28515625" customWidth="1"/>
    <col min="9721" max="9721" width="10.7109375" customWidth="1"/>
    <col min="9722" max="9722" width="9.28515625" customWidth="1"/>
    <col min="9723" max="9723" width="11.85546875" customWidth="1"/>
    <col min="9724" max="9724" width="12.5703125" customWidth="1"/>
    <col min="9725" max="9725" width="10.28515625" customWidth="1"/>
    <col min="9726" max="9726" width="12" customWidth="1"/>
    <col min="9727" max="9727" width="11.140625" customWidth="1"/>
    <col min="9973" max="9973" width="35.140625" customWidth="1"/>
    <col min="9974" max="9974" width="18.140625" customWidth="1"/>
    <col min="9975" max="9975" width="11.85546875" customWidth="1"/>
    <col min="9976" max="9976" width="12.28515625" customWidth="1"/>
    <col min="9977" max="9977" width="10.7109375" customWidth="1"/>
    <col min="9978" max="9978" width="9.28515625" customWidth="1"/>
    <col min="9979" max="9979" width="11.85546875" customWidth="1"/>
    <col min="9980" max="9980" width="12.5703125" customWidth="1"/>
    <col min="9981" max="9981" width="10.28515625" customWidth="1"/>
    <col min="9982" max="9982" width="12" customWidth="1"/>
    <col min="9983" max="9983" width="11.140625" customWidth="1"/>
    <col min="10229" max="10229" width="35.140625" customWidth="1"/>
    <col min="10230" max="10230" width="18.140625" customWidth="1"/>
    <col min="10231" max="10231" width="11.85546875" customWidth="1"/>
    <col min="10232" max="10232" width="12.28515625" customWidth="1"/>
    <col min="10233" max="10233" width="10.7109375" customWidth="1"/>
    <col min="10234" max="10234" width="9.28515625" customWidth="1"/>
    <col min="10235" max="10235" width="11.85546875" customWidth="1"/>
    <col min="10236" max="10236" width="12.5703125" customWidth="1"/>
    <col min="10237" max="10237" width="10.28515625" customWidth="1"/>
    <col min="10238" max="10238" width="12" customWidth="1"/>
    <col min="10239" max="10239" width="11.140625" customWidth="1"/>
    <col min="10485" max="10485" width="35.140625" customWidth="1"/>
    <col min="10486" max="10486" width="18.140625" customWidth="1"/>
    <col min="10487" max="10487" width="11.85546875" customWidth="1"/>
    <col min="10488" max="10488" width="12.28515625" customWidth="1"/>
    <col min="10489" max="10489" width="10.7109375" customWidth="1"/>
    <col min="10490" max="10490" width="9.28515625" customWidth="1"/>
    <col min="10491" max="10491" width="11.85546875" customWidth="1"/>
    <col min="10492" max="10492" width="12.5703125" customWidth="1"/>
    <col min="10493" max="10493" width="10.28515625" customWidth="1"/>
    <col min="10494" max="10494" width="12" customWidth="1"/>
    <col min="10495" max="10495" width="11.140625" customWidth="1"/>
    <col min="10741" max="10741" width="35.140625" customWidth="1"/>
    <col min="10742" max="10742" width="18.140625" customWidth="1"/>
    <col min="10743" max="10743" width="11.85546875" customWidth="1"/>
    <col min="10744" max="10744" width="12.28515625" customWidth="1"/>
    <col min="10745" max="10745" width="10.7109375" customWidth="1"/>
    <col min="10746" max="10746" width="9.28515625" customWidth="1"/>
    <col min="10747" max="10747" width="11.85546875" customWidth="1"/>
    <col min="10748" max="10748" width="12.5703125" customWidth="1"/>
    <col min="10749" max="10749" width="10.28515625" customWidth="1"/>
    <col min="10750" max="10750" width="12" customWidth="1"/>
    <col min="10751" max="10751" width="11.140625" customWidth="1"/>
    <col min="10997" max="10997" width="35.140625" customWidth="1"/>
    <col min="10998" max="10998" width="18.140625" customWidth="1"/>
    <col min="10999" max="10999" width="11.85546875" customWidth="1"/>
    <col min="11000" max="11000" width="12.28515625" customWidth="1"/>
    <col min="11001" max="11001" width="10.7109375" customWidth="1"/>
    <col min="11002" max="11002" width="9.28515625" customWidth="1"/>
    <col min="11003" max="11003" width="11.85546875" customWidth="1"/>
    <col min="11004" max="11004" width="12.5703125" customWidth="1"/>
    <col min="11005" max="11005" width="10.28515625" customWidth="1"/>
    <col min="11006" max="11006" width="12" customWidth="1"/>
    <col min="11007" max="11007" width="11.140625" customWidth="1"/>
    <col min="11253" max="11253" width="35.140625" customWidth="1"/>
    <col min="11254" max="11254" width="18.140625" customWidth="1"/>
    <col min="11255" max="11255" width="11.85546875" customWidth="1"/>
    <col min="11256" max="11256" width="12.28515625" customWidth="1"/>
    <col min="11257" max="11257" width="10.7109375" customWidth="1"/>
    <col min="11258" max="11258" width="9.28515625" customWidth="1"/>
    <col min="11259" max="11259" width="11.85546875" customWidth="1"/>
    <col min="11260" max="11260" width="12.5703125" customWidth="1"/>
    <col min="11261" max="11261" width="10.28515625" customWidth="1"/>
    <col min="11262" max="11262" width="12" customWidth="1"/>
    <col min="11263" max="11263" width="11.140625" customWidth="1"/>
    <col min="11509" max="11509" width="35.140625" customWidth="1"/>
    <col min="11510" max="11510" width="18.140625" customWidth="1"/>
    <col min="11511" max="11511" width="11.85546875" customWidth="1"/>
    <col min="11512" max="11512" width="12.28515625" customWidth="1"/>
    <col min="11513" max="11513" width="10.7109375" customWidth="1"/>
    <col min="11514" max="11514" width="9.28515625" customWidth="1"/>
    <col min="11515" max="11515" width="11.85546875" customWidth="1"/>
    <col min="11516" max="11516" width="12.5703125" customWidth="1"/>
    <col min="11517" max="11517" width="10.28515625" customWidth="1"/>
    <col min="11518" max="11518" width="12" customWidth="1"/>
    <col min="11519" max="11519" width="11.140625" customWidth="1"/>
    <col min="11765" max="11765" width="35.140625" customWidth="1"/>
    <col min="11766" max="11766" width="18.140625" customWidth="1"/>
    <col min="11767" max="11767" width="11.85546875" customWidth="1"/>
    <col min="11768" max="11768" width="12.28515625" customWidth="1"/>
    <col min="11769" max="11769" width="10.7109375" customWidth="1"/>
    <col min="11770" max="11770" width="9.28515625" customWidth="1"/>
    <col min="11771" max="11771" width="11.85546875" customWidth="1"/>
    <col min="11772" max="11772" width="12.5703125" customWidth="1"/>
    <col min="11773" max="11773" width="10.28515625" customWidth="1"/>
    <col min="11774" max="11774" width="12" customWidth="1"/>
    <col min="11775" max="11775" width="11.140625" customWidth="1"/>
    <col min="12021" max="12021" width="35.140625" customWidth="1"/>
    <col min="12022" max="12022" width="18.140625" customWidth="1"/>
    <col min="12023" max="12023" width="11.85546875" customWidth="1"/>
    <col min="12024" max="12024" width="12.28515625" customWidth="1"/>
    <col min="12025" max="12025" width="10.7109375" customWidth="1"/>
    <col min="12026" max="12026" width="9.28515625" customWidth="1"/>
    <col min="12027" max="12027" width="11.85546875" customWidth="1"/>
    <col min="12028" max="12028" width="12.5703125" customWidth="1"/>
    <col min="12029" max="12029" width="10.28515625" customWidth="1"/>
    <col min="12030" max="12030" width="12" customWidth="1"/>
    <col min="12031" max="12031" width="11.140625" customWidth="1"/>
    <col min="12277" max="12277" width="35.140625" customWidth="1"/>
    <col min="12278" max="12278" width="18.140625" customWidth="1"/>
    <col min="12279" max="12279" width="11.85546875" customWidth="1"/>
    <col min="12280" max="12280" width="12.28515625" customWidth="1"/>
    <col min="12281" max="12281" width="10.7109375" customWidth="1"/>
    <col min="12282" max="12282" width="9.28515625" customWidth="1"/>
    <col min="12283" max="12283" width="11.85546875" customWidth="1"/>
    <col min="12284" max="12284" width="12.5703125" customWidth="1"/>
    <col min="12285" max="12285" width="10.28515625" customWidth="1"/>
    <col min="12286" max="12286" width="12" customWidth="1"/>
    <col min="12287" max="12287" width="11.140625" customWidth="1"/>
    <col min="12533" max="12533" width="35.140625" customWidth="1"/>
    <col min="12534" max="12534" width="18.140625" customWidth="1"/>
    <col min="12535" max="12535" width="11.85546875" customWidth="1"/>
    <col min="12536" max="12536" width="12.28515625" customWidth="1"/>
    <col min="12537" max="12537" width="10.7109375" customWidth="1"/>
    <col min="12538" max="12538" width="9.28515625" customWidth="1"/>
    <col min="12539" max="12539" width="11.85546875" customWidth="1"/>
    <col min="12540" max="12540" width="12.5703125" customWidth="1"/>
    <col min="12541" max="12541" width="10.28515625" customWidth="1"/>
    <col min="12542" max="12542" width="12" customWidth="1"/>
    <col min="12543" max="12543" width="11.140625" customWidth="1"/>
    <col min="12789" max="12789" width="35.140625" customWidth="1"/>
    <col min="12790" max="12790" width="18.140625" customWidth="1"/>
    <col min="12791" max="12791" width="11.85546875" customWidth="1"/>
    <col min="12792" max="12792" width="12.28515625" customWidth="1"/>
    <col min="12793" max="12793" width="10.7109375" customWidth="1"/>
    <col min="12794" max="12794" width="9.28515625" customWidth="1"/>
    <col min="12795" max="12795" width="11.85546875" customWidth="1"/>
    <col min="12796" max="12796" width="12.5703125" customWidth="1"/>
    <col min="12797" max="12797" width="10.28515625" customWidth="1"/>
    <col min="12798" max="12798" width="12" customWidth="1"/>
    <col min="12799" max="12799" width="11.140625" customWidth="1"/>
    <col min="13045" max="13045" width="35.140625" customWidth="1"/>
    <col min="13046" max="13046" width="18.140625" customWidth="1"/>
    <col min="13047" max="13047" width="11.85546875" customWidth="1"/>
    <col min="13048" max="13048" width="12.28515625" customWidth="1"/>
    <col min="13049" max="13049" width="10.7109375" customWidth="1"/>
    <col min="13050" max="13050" width="9.28515625" customWidth="1"/>
    <col min="13051" max="13051" width="11.85546875" customWidth="1"/>
    <col min="13052" max="13052" width="12.5703125" customWidth="1"/>
    <col min="13053" max="13053" width="10.28515625" customWidth="1"/>
    <col min="13054" max="13054" width="12" customWidth="1"/>
    <col min="13055" max="13055" width="11.140625" customWidth="1"/>
    <col min="13301" max="13301" width="35.140625" customWidth="1"/>
    <col min="13302" max="13302" width="18.140625" customWidth="1"/>
    <col min="13303" max="13303" width="11.85546875" customWidth="1"/>
    <col min="13304" max="13304" width="12.28515625" customWidth="1"/>
    <col min="13305" max="13305" width="10.7109375" customWidth="1"/>
    <col min="13306" max="13306" width="9.28515625" customWidth="1"/>
    <col min="13307" max="13307" width="11.85546875" customWidth="1"/>
    <col min="13308" max="13308" width="12.5703125" customWidth="1"/>
    <col min="13309" max="13309" width="10.28515625" customWidth="1"/>
    <col min="13310" max="13310" width="12" customWidth="1"/>
    <col min="13311" max="13311" width="11.140625" customWidth="1"/>
    <col min="13557" max="13557" width="35.140625" customWidth="1"/>
    <col min="13558" max="13558" width="18.140625" customWidth="1"/>
    <col min="13559" max="13559" width="11.85546875" customWidth="1"/>
    <col min="13560" max="13560" width="12.28515625" customWidth="1"/>
    <col min="13561" max="13561" width="10.7109375" customWidth="1"/>
    <col min="13562" max="13562" width="9.28515625" customWidth="1"/>
    <col min="13563" max="13563" width="11.85546875" customWidth="1"/>
    <col min="13564" max="13564" width="12.5703125" customWidth="1"/>
    <col min="13565" max="13565" width="10.28515625" customWidth="1"/>
    <col min="13566" max="13566" width="12" customWidth="1"/>
    <col min="13567" max="13567" width="11.140625" customWidth="1"/>
    <col min="13813" max="13813" width="35.140625" customWidth="1"/>
    <col min="13814" max="13814" width="18.140625" customWidth="1"/>
    <col min="13815" max="13815" width="11.85546875" customWidth="1"/>
    <col min="13816" max="13816" width="12.28515625" customWidth="1"/>
    <col min="13817" max="13817" width="10.7109375" customWidth="1"/>
    <col min="13818" max="13818" width="9.28515625" customWidth="1"/>
    <col min="13819" max="13819" width="11.85546875" customWidth="1"/>
    <col min="13820" max="13820" width="12.5703125" customWidth="1"/>
    <col min="13821" max="13821" width="10.28515625" customWidth="1"/>
    <col min="13822" max="13822" width="12" customWidth="1"/>
    <col min="13823" max="13823" width="11.140625" customWidth="1"/>
    <col min="14069" max="14069" width="35.140625" customWidth="1"/>
    <col min="14070" max="14070" width="18.140625" customWidth="1"/>
    <col min="14071" max="14071" width="11.85546875" customWidth="1"/>
    <col min="14072" max="14072" width="12.28515625" customWidth="1"/>
    <col min="14073" max="14073" width="10.7109375" customWidth="1"/>
    <col min="14074" max="14074" width="9.28515625" customWidth="1"/>
    <col min="14075" max="14075" width="11.85546875" customWidth="1"/>
    <col min="14076" max="14076" width="12.5703125" customWidth="1"/>
    <col min="14077" max="14077" width="10.28515625" customWidth="1"/>
    <col min="14078" max="14078" width="12" customWidth="1"/>
    <col min="14079" max="14079" width="11.140625" customWidth="1"/>
    <col min="14325" max="14325" width="35.140625" customWidth="1"/>
    <col min="14326" max="14326" width="18.140625" customWidth="1"/>
    <col min="14327" max="14327" width="11.85546875" customWidth="1"/>
    <col min="14328" max="14328" width="12.28515625" customWidth="1"/>
    <col min="14329" max="14329" width="10.7109375" customWidth="1"/>
    <col min="14330" max="14330" width="9.28515625" customWidth="1"/>
    <col min="14331" max="14331" width="11.85546875" customWidth="1"/>
    <col min="14332" max="14332" width="12.5703125" customWidth="1"/>
    <col min="14333" max="14333" width="10.28515625" customWidth="1"/>
    <col min="14334" max="14334" width="12" customWidth="1"/>
    <col min="14335" max="14335" width="11.140625" customWidth="1"/>
    <col min="14581" max="14581" width="35.140625" customWidth="1"/>
    <col min="14582" max="14582" width="18.140625" customWidth="1"/>
    <col min="14583" max="14583" width="11.85546875" customWidth="1"/>
    <col min="14584" max="14584" width="12.28515625" customWidth="1"/>
    <col min="14585" max="14585" width="10.7109375" customWidth="1"/>
    <col min="14586" max="14586" width="9.28515625" customWidth="1"/>
    <col min="14587" max="14587" width="11.85546875" customWidth="1"/>
    <col min="14588" max="14588" width="12.5703125" customWidth="1"/>
    <col min="14589" max="14589" width="10.28515625" customWidth="1"/>
    <col min="14590" max="14590" width="12" customWidth="1"/>
    <col min="14591" max="14591" width="11.140625" customWidth="1"/>
    <col min="14837" max="14837" width="35.140625" customWidth="1"/>
    <col min="14838" max="14838" width="18.140625" customWidth="1"/>
    <col min="14839" max="14839" width="11.85546875" customWidth="1"/>
    <col min="14840" max="14840" width="12.28515625" customWidth="1"/>
    <col min="14841" max="14841" width="10.7109375" customWidth="1"/>
    <col min="14842" max="14842" width="9.28515625" customWidth="1"/>
    <col min="14843" max="14843" width="11.85546875" customWidth="1"/>
    <col min="14844" max="14844" width="12.5703125" customWidth="1"/>
    <col min="14845" max="14845" width="10.28515625" customWidth="1"/>
    <col min="14846" max="14846" width="12" customWidth="1"/>
    <col min="14847" max="14847" width="11.140625" customWidth="1"/>
    <col min="15093" max="15093" width="35.140625" customWidth="1"/>
    <col min="15094" max="15094" width="18.140625" customWidth="1"/>
    <col min="15095" max="15095" width="11.85546875" customWidth="1"/>
    <col min="15096" max="15096" width="12.28515625" customWidth="1"/>
    <col min="15097" max="15097" width="10.7109375" customWidth="1"/>
    <col min="15098" max="15098" width="9.28515625" customWidth="1"/>
    <col min="15099" max="15099" width="11.85546875" customWidth="1"/>
    <col min="15100" max="15100" width="12.5703125" customWidth="1"/>
    <col min="15101" max="15101" width="10.28515625" customWidth="1"/>
    <col min="15102" max="15102" width="12" customWidth="1"/>
    <col min="15103" max="15103" width="11.140625" customWidth="1"/>
    <col min="15349" max="15349" width="35.140625" customWidth="1"/>
    <col min="15350" max="15350" width="18.140625" customWidth="1"/>
    <col min="15351" max="15351" width="11.85546875" customWidth="1"/>
    <col min="15352" max="15352" width="12.28515625" customWidth="1"/>
    <col min="15353" max="15353" width="10.7109375" customWidth="1"/>
    <col min="15354" max="15354" width="9.28515625" customWidth="1"/>
    <col min="15355" max="15355" width="11.85546875" customWidth="1"/>
    <col min="15356" max="15356" width="12.5703125" customWidth="1"/>
    <col min="15357" max="15357" width="10.28515625" customWidth="1"/>
    <col min="15358" max="15358" width="12" customWidth="1"/>
    <col min="15359" max="15359" width="11.140625" customWidth="1"/>
    <col min="15605" max="15605" width="35.140625" customWidth="1"/>
    <col min="15606" max="15606" width="18.140625" customWidth="1"/>
    <col min="15607" max="15607" width="11.85546875" customWidth="1"/>
    <col min="15608" max="15608" width="12.28515625" customWidth="1"/>
    <col min="15609" max="15609" width="10.7109375" customWidth="1"/>
    <col min="15610" max="15610" width="9.28515625" customWidth="1"/>
    <col min="15611" max="15611" width="11.85546875" customWidth="1"/>
    <col min="15612" max="15612" width="12.5703125" customWidth="1"/>
    <col min="15613" max="15613" width="10.28515625" customWidth="1"/>
    <col min="15614" max="15614" width="12" customWidth="1"/>
    <col min="15615" max="15615" width="11.140625" customWidth="1"/>
    <col min="15861" max="15861" width="35.140625" customWidth="1"/>
    <col min="15862" max="15862" width="18.140625" customWidth="1"/>
    <col min="15863" max="15863" width="11.85546875" customWidth="1"/>
    <col min="15864" max="15864" width="12.28515625" customWidth="1"/>
    <col min="15865" max="15865" width="10.7109375" customWidth="1"/>
    <col min="15866" max="15866" width="9.28515625" customWidth="1"/>
    <col min="15867" max="15867" width="11.85546875" customWidth="1"/>
    <col min="15868" max="15868" width="12.5703125" customWidth="1"/>
    <col min="15869" max="15869" width="10.28515625" customWidth="1"/>
    <col min="15870" max="15870" width="12" customWidth="1"/>
    <col min="15871" max="15871" width="11.140625" customWidth="1"/>
    <col min="16117" max="16117" width="35.140625" customWidth="1"/>
    <col min="16118" max="16118" width="18.140625" customWidth="1"/>
    <col min="16119" max="16119" width="11.85546875" customWidth="1"/>
    <col min="16120" max="16120" width="12.28515625" customWidth="1"/>
    <col min="16121" max="16121" width="10.7109375" customWidth="1"/>
    <col min="16122" max="16122" width="9.28515625" customWidth="1"/>
    <col min="16123" max="16123" width="11.85546875" customWidth="1"/>
    <col min="16124" max="16124" width="12.5703125" customWidth="1"/>
    <col min="16125" max="16125" width="10.28515625" customWidth="1"/>
    <col min="16126" max="16126" width="12" customWidth="1"/>
    <col min="16127" max="16127" width="11.140625" customWidth="1"/>
  </cols>
  <sheetData>
    <row r="3" ht="42" customHeight="1" x14ac:dyDescent="0.25"/>
    <row r="5" ht="29.25" customHeight="1" x14ac:dyDescent="0.25"/>
    <row r="6" ht="25.5" customHeight="1" x14ac:dyDescent="0.25"/>
    <row r="7" ht="12.75" customHeight="1" x14ac:dyDescent="0.25"/>
    <row r="8" ht="12" customHeight="1" x14ac:dyDescent="0.25"/>
    <row r="9" ht="11.25" customHeight="1" x14ac:dyDescent="0.25"/>
    <row r="12" s="19" customFormat="1" x14ac:dyDescent="0.25"/>
    <row r="13" ht="33" customHeight="1" x14ac:dyDescent="0.25"/>
    <row r="18" ht="56.25" customHeight="1" x14ac:dyDescent="0.25"/>
    <row r="19" ht="56.25" customHeight="1" x14ac:dyDescent="0.25"/>
    <row r="24" s="17" customFormat="1" x14ac:dyDescent="0.25"/>
    <row r="25" s="18" customFormat="1" x14ac:dyDescent="0.25"/>
    <row r="26" s="18" customFormat="1" x14ac:dyDescent="0.25"/>
    <row r="27" s="18" customFormat="1" x14ac:dyDescent="0.25"/>
    <row r="33" s="17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7" customFormat="1" x14ac:dyDescent="0.25"/>
    <row r="42" s="17" customFormat="1" x14ac:dyDescent="0.25"/>
    <row r="44" s="16" customFormat="1" x14ac:dyDescent="0.25"/>
    <row r="45" s="16" customFormat="1" x14ac:dyDescent="0.25"/>
    <row r="51" s="16" customFormat="1" ht="150" customHeight="1" x14ac:dyDescent="0.25"/>
    <row r="55" s="17" customFormat="1" x14ac:dyDescent="0.25"/>
    <row r="63" s="18" customFormat="1" x14ac:dyDescent="0.25"/>
    <row r="65" s="18" customFormat="1" x14ac:dyDescent="0.25"/>
    <row r="66" s="16" customFormat="1" x14ac:dyDescent="0.25"/>
    <row r="67" s="17" customFormat="1" x14ac:dyDescent="0.25"/>
    <row r="68" s="17" customFormat="1" x14ac:dyDescent="0.25"/>
    <row r="69" s="18" customFormat="1" x14ac:dyDescent="0.25"/>
    <row r="70" s="16" customFormat="1" x14ac:dyDescent="0.25"/>
    <row r="71" s="17" customFormat="1" x14ac:dyDescent="0.25"/>
    <row r="72" s="17" customFormat="1" x14ac:dyDescent="0.25"/>
    <row r="73" s="18" customFormat="1" x14ac:dyDescent="0.25"/>
    <row r="74" s="17" customFormat="1" x14ac:dyDescent="0.25"/>
    <row r="75" s="18" customFormat="1" x14ac:dyDescent="0.25"/>
    <row r="77" s="19" customFormat="1" x14ac:dyDescent="0.25"/>
    <row r="78" s="16" customFormat="1" x14ac:dyDescent="0.25"/>
    <row r="83" s="18" customFormat="1" x14ac:dyDescent="0.25"/>
    <row r="84" s="18" customFormat="1" x14ac:dyDescent="0.25"/>
    <row r="86" s="19" customFormat="1" x14ac:dyDescent="0.25"/>
    <row r="94" s="17" customFormat="1" x14ac:dyDescent="0.25"/>
    <row r="95" s="17" customFormat="1" x14ac:dyDescent="0.25"/>
    <row r="96" s="18" customFormat="1" x14ac:dyDescent="0.25"/>
    <row r="97" s="16" customFormat="1" ht="33" customHeight="1" x14ac:dyDescent="0.25"/>
    <row r="98" s="17" customFormat="1" x14ac:dyDescent="0.25"/>
    <row r="99" s="17" customFormat="1" x14ac:dyDescent="0.25"/>
    <row r="100" s="18" customFormat="1" x14ac:dyDescent="0.25"/>
    <row r="101" s="17" customFormat="1" x14ac:dyDescent="0.25"/>
    <row r="102" s="18" customFormat="1" x14ac:dyDescent="0.25"/>
    <row r="103" s="16" customFormat="1" x14ac:dyDescent="0.25"/>
    <row r="104" s="16" customFormat="1" x14ac:dyDescent="0.25"/>
    <row r="105" s="42" customFormat="1" x14ac:dyDescent="0.25"/>
    <row r="106" s="16" customFormat="1" x14ac:dyDescent="0.25"/>
    <row r="107" s="17" customFormat="1" x14ac:dyDescent="0.25"/>
    <row r="108" s="18" customFormat="1" x14ac:dyDescent="0.25"/>
    <row r="110" s="19" customFormat="1" x14ac:dyDescent="0.25"/>
    <row r="111" s="19" customFormat="1" x14ac:dyDescent="0.25"/>
    <row r="112" s="45" customFormat="1" x14ac:dyDescent="0.25"/>
    <row r="113" s="45" customFormat="1" x14ac:dyDescent="0.25"/>
    <row r="114" s="45" customFormat="1" x14ac:dyDescent="0.25"/>
    <row r="115" s="45" customFormat="1" x14ac:dyDescent="0.25"/>
    <row r="116" s="48" customFormat="1" x14ac:dyDescent="0.25"/>
    <row r="117" s="48" customFormat="1" x14ac:dyDescent="0.25"/>
    <row r="124" s="16" customFormat="1" x14ac:dyDescent="0.25"/>
    <row r="125" s="16" customFormat="1" x14ac:dyDescent="0.25"/>
    <row r="126" s="16" customFormat="1" x14ac:dyDescent="0.25"/>
    <row r="127" s="36" customFormat="1" x14ac:dyDescent="0.25"/>
    <row r="128" s="18" customFormat="1" x14ac:dyDescent="0.25"/>
    <row r="129" s="16" customFormat="1" x14ac:dyDescent="0.25"/>
    <row r="130" s="16" customFormat="1" x14ac:dyDescent="0.25"/>
    <row r="131" s="36" customFormat="1" x14ac:dyDescent="0.25"/>
    <row r="132" s="16" customFormat="1" ht="23.25" customHeight="1" x14ac:dyDescent="0.25"/>
    <row r="133" s="16" customFormat="1" x14ac:dyDescent="0.25"/>
    <row r="134" s="36" customFormat="1" x14ac:dyDescent="0.25"/>
    <row r="135" s="36" customFormat="1" x14ac:dyDescent="0.25"/>
    <row r="137" s="19" customFormat="1" x14ac:dyDescent="0.25"/>
    <row r="138" s="16" customFormat="1" x14ac:dyDescent="0.25"/>
  </sheetData>
  <pageMargins left="1.1023622047244095" right="0.11811023622047245" top="0.55118110236220474" bottom="0.35433070866141736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9" zoomScaleNormal="100" workbookViewId="0">
      <selection activeCell="M14" sqref="M14:M15"/>
    </sheetView>
  </sheetViews>
  <sheetFormatPr defaultRowHeight="15" x14ac:dyDescent="0.25"/>
  <cols>
    <col min="1" max="1" width="30.140625" customWidth="1"/>
    <col min="2" max="2" width="21" customWidth="1"/>
    <col min="3" max="3" width="13.5703125" customWidth="1"/>
    <col min="4" max="4" width="7.85546875" customWidth="1"/>
    <col min="5" max="5" width="13.28515625" customWidth="1"/>
    <col min="6" max="6" width="12.85546875" style="19" customWidth="1"/>
    <col min="7" max="7" width="10.7109375" customWidth="1"/>
    <col min="8" max="8" width="13.42578125" style="19" customWidth="1"/>
    <col min="9" max="9" width="7.85546875" style="19" customWidth="1"/>
    <col min="10" max="10" width="10.5703125" customWidth="1"/>
    <col min="11" max="11" width="8.140625" customWidth="1"/>
    <col min="12" max="12" width="11.85546875" customWidth="1"/>
    <col min="13" max="13" width="8.14062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66" t="s">
        <v>20</v>
      </c>
      <c r="K1" s="66"/>
      <c r="L1" s="66"/>
    </row>
    <row r="2" spans="1:13" ht="16.5" x14ac:dyDescent="0.2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3" ht="33.75" customHeight="1" x14ac:dyDescent="0.25">
      <c r="A3" s="75" t="s">
        <v>66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21"/>
      <c r="M3" s="21"/>
    </row>
    <row r="4" spans="1:13" ht="26.25" customHeight="1" x14ac:dyDescent="0.25">
      <c r="A4" s="1"/>
      <c r="B4" s="2"/>
      <c r="C4" s="2"/>
      <c r="D4" s="2"/>
      <c r="E4" s="1"/>
      <c r="F4" s="22"/>
      <c r="G4" s="1"/>
      <c r="H4" s="23"/>
      <c r="I4" s="23"/>
      <c r="J4" s="3"/>
      <c r="K4" s="67" t="s">
        <v>65</v>
      </c>
      <c r="L4" s="67"/>
    </row>
    <row r="5" spans="1:13" ht="36.75" customHeight="1" x14ac:dyDescent="0.25">
      <c r="A5" s="83" t="s">
        <v>1</v>
      </c>
      <c r="B5" s="83" t="s">
        <v>2</v>
      </c>
      <c r="C5" s="76" t="s">
        <v>36</v>
      </c>
      <c r="D5" s="77"/>
      <c r="E5" s="83" t="s">
        <v>67</v>
      </c>
      <c r="F5" s="80" t="s">
        <v>34</v>
      </c>
      <c r="G5" s="72" t="s">
        <v>68</v>
      </c>
      <c r="H5" s="76" t="s">
        <v>58</v>
      </c>
      <c r="I5" s="77"/>
      <c r="J5" s="68" t="s">
        <v>59</v>
      </c>
      <c r="K5" s="69"/>
      <c r="L5" s="58" t="s">
        <v>60</v>
      </c>
      <c r="M5" s="59"/>
    </row>
    <row r="6" spans="1:13" ht="161.25" customHeight="1" x14ac:dyDescent="0.25">
      <c r="A6" s="84"/>
      <c r="B6" s="84"/>
      <c r="C6" s="78"/>
      <c r="D6" s="79"/>
      <c r="E6" s="84"/>
      <c r="F6" s="81"/>
      <c r="G6" s="73"/>
      <c r="H6" s="78"/>
      <c r="I6" s="79"/>
      <c r="J6" s="70"/>
      <c r="K6" s="71"/>
      <c r="L6" s="60"/>
      <c r="M6" s="61"/>
    </row>
    <row r="7" spans="1:13" ht="42.75" customHeight="1" x14ac:dyDescent="0.25">
      <c r="A7" s="85"/>
      <c r="B7" s="85"/>
      <c r="C7" s="24" t="s">
        <v>3</v>
      </c>
      <c r="D7" s="24" t="s">
        <v>35</v>
      </c>
      <c r="E7" s="85"/>
      <c r="F7" s="82"/>
      <c r="G7" s="4" t="s">
        <v>3</v>
      </c>
      <c r="H7" s="24" t="s">
        <v>3</v>
      </c>
      <c r="I7" s="24" t="s">
        <v>35</v>
      </c>
      <c r="J7" s="4" t="s">
        <v>3</v>
      </c>
      <c r="K7" s="4" t="s">
        <v>4</v>
      </c>
      <c r="L7" s="4" t="s">
        <v>3</v>
      </c>
      <c r="M7" s="4" t="s">
        <v>4</v>
      </c>
    </row>
    <row r="8" spans="1:13" s="11" customFormat="1" ht="11.25" customHeight="1" x14ac:dyDescent="0.25">
      <c r="A8" s="56">
        <v>1</v>
      </c>
      <c r="B8" s="56">
        <v>2</v>
      </c>
      <c r="C8" s="54">
        <v>3</v>
      </c>
      <c r="D8" s="54">
        <v>4</v>
      </c>
      <c r="E8" s="56">
        <v>5</v>
      </c>
      <c r="F8" s="54">
        <v>6</v>
      </c>
      <c r="G8" s="56">
        <v>7</v>
      </c>
      <c r="H8" s="54">
        <v>8</v>
      </c>
      <c r="I8" s="54">
        <v>9</v>
      </c>
      <c r="J8" s="64">
        <v>10</v>
      </c>
      <c r="K8" s="64">
        <v>11</v>
      </c>
      <c r="L8" s="62">
        <v>12</v>
      </c>
      <c r="M8" s="62">
        <v>13</v>
      </c>
    </row>
    <row r="9" spans="1:13" ht="6" customHeight="1" x14ac:dyDescent="0.25">
      <c r="A9" s="57"/>
      <c r="B9" s="57"/>
      <c r="C9" s="55"/>
      <c r="D9" s="55"/>
      <c r="E9" s="57"/>
      <c r="F9" s="55"/>
      <c r="G9" s="57"/>
      <c r="H9" s="55"/>
      <c r="I9" s="55"/>
      <c r="J9" s="65"/>
      <c r="K9" s="65"/>
      <c r="L9" s="63"/>
      <c r="M9" s="63"/>
    </row>
    <row r="10" spans="1:13" s="16" customFormat="1" ht="34.5" customHeight="1" x14ac:dyDescent="0.25">
      <c r="A10" s="38" t="s">
        <v>21</v>
      </c>
      <c r="B10" s="52"/>
      <c r="C10" s="28">
        <f>C11+C24</f>
        <v>525666.53</v>
      </c>
      <c r="D10" s="29">
        <f>C10/C45*100</f>
        <v>14.620015333331443</v>
      </c>
      <c r="E10" s="28">
        <f>E11+E24</f>
        <v>669800</v>
      </c>
      <c r="F10" s="29">
        <f>F11+F24</f>
        <v>669800</v>
      </c>
      <c r="G10" s="28">
        <f>F10-E10</f>
        <v>0</v>
      </c>
      <c r="H10" s="28">
        <f>H11+H24</f>
        <v>674913.09000000008</v>
      </c>
      <c r="I10" s="29">
        <f>H10/H45*100</f>
        <v>21.514513029972729</v>
      </c>
      <c r="J10" s="28">
        <f>H10-F10</f>
        <v>5113.0900000000838</v>
      </c>
      <c r="K10" s="28">
        <f>H10/F10*100</f>
        <v>100.76337563451779</v>
      </c>
      <c r="L10" s="34">
        <f>H10-C10</f>
        <v>149246.56000000006</v>
      </c>
      <c r="M10" s="34">
        <f>H10/C10*100</f>
        <v>128.39187041259791</v>
      </c>
    </row>
    <row r="11" spans="1:13" s="16" customFormat="1" ht="30" customHeight="1" x14ac:dyDescent="0.25">
      <c r="A11" s="6" t="s">
        <v>23</v>
      </c>
      <c r="B11" s="52"/>
      <c r="C11" s="28">
        <f>C12+C18+C22+C16</f>
        <v>182254.18</v>
      </c>
      <c r="D11" s="29">
        <f>C11/C10*100</f>
        <v>34.671064182077558</v>
      </c>
      <c r="E11" s="28">
        <f>E12+E18+E22+E16+E14</f>
        <v>281900</v>
      </c>
      <c r="F11" s="28">
        <f>F12+F18+F22+F16+F14</f>
        <v>281900</v>
      </c>
      <c r="G11" s="28">
        <f t="shared" ref="G11:G45" si="0">F11-E11</f>
        <v>0</v>
      </c>
      <c r="H11" s="28">
        <f>H12+H18+H22+H16+H14</f>
        <v>287077.84000000003</v>
      </c>
      <c r="I11" s="29">
        <f>H11/H10*100</f>
        <v>42.535527055787284</v>
      </c>
      <c r="J11" s="28">
        <f t="shared" ref="J11:J45" si="1">H11-F11</f>
        <v>5177.8400000000256</v>
      </c>
      <c r="K11" s="28">
        <f t="shared" ref="K11:K45" si="2">H11/F11*100</f>
        <v>101.83676481021639</v>
      </c>
      <c r="L11" s="34">
        <f t="shared" ref="L11:L45" si="3">H11-C11</f>
        <v>104823.66000000003</v>
      </c>
      <c r="M11" s="34">
        <f t="shared" ref="M11:M45" si="4">H11/C11*100</f>
        <v>157.51509238361504</v>
      </c>
    </row>
    <row r="12" spans="1:13" s="16" customFormat="1" ht="34.5" customHeight="1" x14ac:dyDescent="0.25">
      <c r="A12" s="7" t="s">
        <v>9</v>
      </c>
      <c r="B12" s="12" t="s">
        <v>11</v>
      </c>
      <c r="C12" s="28">
        <f>C13</f>
        <v>67744.800000000003</v>
      </c>
      <c r="D12" s="29">
        <f>C12/C11*100</f>
        <v>37.170505499517212</v>
      </c>
      <c r="E12" s="28">
        <f>E13</f>
        <v>63400</v>
      </c>
      <c r="F12" s="28">
        <f>F13</f>
        <v>63400</v>
      </c>
      <c r="G12" s="28">
        <f t="shared" si="0"/>
        <v>0</v>
      </c>
      <c r="H12" s="28">
        <f>H13</f>
        <v>63355.3</v>
      </c>
      <c r="I12" s="29">
        <f>H12/H11*100</f>
        <v>22.06903186954451</v>
      </c>
      <c r="J12" s="28">
        <f t="shared" si="1"/>
        <v>-44.69999999999709</v>
      </c>
      <c r="K12" s="28">
        <f t="shared" si="2"/>
        <v>99.929495268138808</v>
      </c>
      <c r="L12" s="34">
        <f t="shared" si="3"/>
        <v>-4389.5</v>
      </c>
      <c r="M12" s="34">
        <f t="shared" si="4"/>
        <v>93.520535893529839</v>
      </c>
    </row>
    <row r="13" spans="1:13" s="17" customFormat="1" x14ac:dyDescent="0.25">
      <c r="A13" s="8" t="s">
        <v>10</v>
      </c>
      <c r="B13" s="15" t="s">
        <v>29</v>
      </c>
      <c r="C13" s="31">
        <v>67744.800000000003</v>
      </c>
      <c r="D13" s="31">
        <f>C13/C11*100</f>
        <v>37.170505499517212</v>
      </c>
      <c r="E13" s="30">
        <v>63400</v>
      </c>
      <c r="F13" s="31">
        <v>63400</v>
      </c>
      <c r="G13" s="30">
        <f t="shared" si="0"/>
        <v>0</v>
      </c>
      <c r="H13" s="31">
        <v>63355.3</v>
      </c>
      <c r="I13" s="31">
        <f>H13/H11*100</f>
        <v>22.06903186954451</v>
      </c>
      <c r="J13" s="30">
        <f t="shared" si="1"/>
        <v>-44.69999999999709</v>
      </c>
      <c r="K13" s="30">
        <f t="shared" si="2"/>
        <v>99.929495268138808</v>
      </c>
      <c r="L13" s="49">
        <f t="shared" si="3"/>
        <v>-4389.5</v>
      </c>
      <c r="M13" s="49">
        <f t="shared" si="4"/>
        <v>93.520535893529839</v>
      </c>
    </row>
    <row r="14" spans="1:13" s="16" customFormat="1" ht="43.5" customHeight="1" x14ac:dyDescent="0.25">
      <c r="A14" s="7" t="s">
        <v>54</v>
      </c>
      <c r="B14" s="12" t="s">
        <v>55</v>
      </c>
      <c r="C14" s="29"/>
      <c r="D14" s="29"/>
      <c r="E14" s="28">
        <f>E15</f>
        <v>95700</v>
      </c>
      <c r="F14" s="28">
        <f>F15</f>
        <v>95700</v>
      </c>
      <c r="G14" s="28">
        <f t="shared" si="0"/>
        <v>0</v>
      </c>
      <c r="H14" s="28">
        <f>H15</f>
        <v>99476.81</v>
      </c>
      <c r="I14" s="29">
        <f>H14/H11*100</f>
        <v>34.651511241689711</v>
      </c>
      <c r="J14" s="28">
        <f t="shared" si="1"/>
        <v>3776.8099999999977</v>
      </c>
      <c r="K14" s="28">
        <f t="shared" si="2"/>
        <v>103.94650992685474</v>
      </c>
      <c r="L14" s="34">
        <f t="shared" si="3"/>
        <v>99476.81</v>
      </c>
      <c r="M14" s="87"/>
    </row>
    <row r="15" spans="1:13" s="17" customFormat="1" ht="43.5" customHeight="1" x14ac:dyDescent="0.25">
      <c r="A15" s="8" t="s">
        <v>57</v>
      </c>
      <c r="B15" s="15" t="s">
        <v>56</v>
      </c>
      <c r="C15" s="31">
        <v>0</v>
      </c>
      <c r="D15" s="31"/>
      <c r="E15" s="30">
        <v>95700</v>
      </c>
      <c r="F15" s="31">
        <v>95700</v>
      </c>
      <c r="G15" s="30"/>
      <c r="H15" s="31">
        <v>99476.81</v>
      </c>
      <c r="I15" s="31">
        <f>H15/H11*100</f>
        <v>34.651511241689711</v>
      </c>
      <c r="J15" s="30">
        <f t="shared" si="1"/>
        <v>3776.8099999999977</v>
      </c>
      <c r="K15" s="30">
        <f t="shared" si="2"/>
        <v>103.94650992685474</v>
      </c>
      <c r="L15" s="49">
        <f t="shared" si="3"/>
        <v>99476.81</v>
      </c>
      <c r="M15" s="87"/>
    </row>
    <row r="16" spans="1:13" s="16" customFormat="1" ht="31.5" customHeight="1" x14ac:dyDescent="0.25">
      <c r="A16" s="7" t="s">
        <v>37</v>
      </c>
      <c r="B16" s="13" t="s">
        <v>38</v>
      </c>
      <c r="C16" s="28">
        <f>SUM(C17:C17)</f>
        <v>4659.49</v>
      </c>
      <c r="D16" s="29">
        <f>C16/C11*100</f>
        <v>2.5565888255621902</v>
      </c>
      <c r="E16" s="28">
        <f>SUM(E17:E17)</f>
        <v>4200</v>
      </c>
      <c r="F16" s="28">
        <f>SUM(F17:F17)</f>
        <v>4200</v>
      </c>
      <c r="G16" s="28">
        <f t="shared" si="0"/>
        <v>0</v>
      </c>
      <c r="H16" s="28">
        <f>SUM(H17:H17)</f>
        <v>4139.7</v>
      </c>
      <c r="I16" s="29">
        <f>H16/H11*100</f>
        <v>1.4420130791007761</v>
      </c>
      <c r="J16" s="28">
        <f t="shared" si="1"/>
        <v>-60.300000000000182</v>
      </c>
      <c r="K16" s="28">
        <f t="shared" si="2"/>
        <v>98.564285714285717</v>
      </c>
      <c r="L16" s="34">
        <f t="shared" si="3"/>
        <v>-519.79</v>
      </c>
      <c r="M16" s="34">
        <f t="shared" si="4"/>
        <v>88.844487272212191</v>
      </c>
    </row>
    <row r="17" spans="1:13" s="17" customFormat="1" ht="39" customHeight="1" x14ac:dyDescent="0.25">
      <c r="A17" s="8" t="s">
        <v>39</v>
      </c>
      <c r="B17" s="39" t="s">
        <v>44</v>
      </c>
      <c r="C17" s="31">
        <v>4659.49</v>
      </c>
      <c r="D17" s="31">
        <f>C17/C11*100</f>
        <v>2.5565888255621902</v>
      </c>
      <c r="E17" s="30">
        <v>4200</v>
      </c>
      <c r="F17" s="31">
        <v>4200</v>
      </c>
      <c r="G17" s="30">
        <f t="shared" si="0"/>
        <v>0</v>
      </c>
      <c r="H17" s="31">
        <v>4139.7</v>
      </c>
      <c r="I17" s="31">
        <f>H17/H11*100</f>
        <v>1.4420130791007761</v>
      </c>
      <c r="J17" s="30">
        <f t="shared" si="1"/>
        <v>-60.300000000000182</v>
      </c>
      <c r="K17" s="30">
        <f t="shared" si="2"/>
        <v>98.564285714285717</v>
      </c>
      <c r="L17" s="49">
        <f t="shared" si="3"/>
        <v>-519.79</v>
      </c>
      <c r="M17" s="49">
        <f t="shared" si="4"/>
        <v>88.844487272212191</v>
      </c>
    </row>
    <row r="18" spans="1:13" s="16" customFormat="1" ht="21" customHeight="1" x14ac:dyDescent="0.25">
      <c r="A18" s="7" t="s">
        <v>12</v>
      </c>
      <c r="B18" s="13" t="s">
        <v>13</v>
      </c>
      <c r="C18" s="28">
        <f>SUM(C19:C21)</f>
        <v>47134.89</v>
      </c>
      <c r="D18" s="29">
        <f>C18/C11*100</f>
        <v>25.862172269519419</v>
      </c>
      <c r="E18" s="28">
        <f>SUM(E19:E21)</f>
        <v>57100</v>
      </c>
      <c r="F18" s="28">
        <f>SUM(F19:F21)</f>
        <v>57100</v>
      </c>
      <c r="G18" s="28">
        <f t="shared" si="0"/>
        <v>0</v>
      </c>
      <c r="H18" s="28">
        <f>SUM(H19:H21)</f>
        <v>56996.03</v>
      </c>
      <c r="I18" s="29">
        <f>H18/H11*100</f>
        <v>19.85385914844559</v>
      </c>
      <c r="J18" s="28">
        <f t="shared" si="1"/>
        <v>-103.97000000000116</v>
      </c>
      <c r="K18" s="28">
        <f t="shared" si="2"/>
        <v>99.817915936952716</v>
      </c>
      <c r="L18" s="34">
        <f t="shared" si="3"/>
        <v>9861.14</v>
      </c>
      <c r="M18" s="34">
        <f t="shared" si="4"/>
        <v>120.92110536377618</v>
      </c>
    </row>
    <row r="19" spans="1:13" s="17" customFormat="1" ht="44.25" customHeight="1" x14ac:dyDescent="0.25">
      <c r="A19" s="8" t="s">
        <v>42</v>
      </c>
      <c r="B19" s="14" t="s">
        <v>45</v>
      </c>
      <c r="C19" s="31">
        <v>3598.89</v>
      </c>
      <c r="D19" s="31">
        <f>C19/C11*100</f>
        <v>1.974654298738169</v>
      </c>
      <c r="E19" s="30">
        <v>13100</v>
      </c>
      <c r="F19" s="31">
        <v>13100</v>
      </c>
      <c r="G19" s="30">
        <f t="shared" si="0"/>
        <v>0</v>
      </c>
      <c r="H19" s="31">
        <v>13083.63</v>
      </c>
      <c r="I19" s="31">
        <f>H19/H11*100</f>
        <v>4.5575200092072583</v>
      </c>
      <c r="J19" s="30">
        <f t="shared" si="1"/>
        <v>-16.3700000000008</v>
      </c>
      <c r="K19" s="30">
        <f t="shared" si="2"/>
        <v>99.875038167938925</v>
      </c>
      <c r="L19" s="49">
        <f t="shared" si="3"/>
        <v>9484.74</v>
      </c>
      <c r="M19" s="49">
        <f t="shared" si="4"/>
        <v>363.54626009686319</v>
      </c>
    </row>
    <row r="20" spans="1:13" s="17" customFormat="1" x14ac:dyDescent="0.25">
      <c r="A20" s="8" t="s">
        <v>14</v>
      </c>
      <c r="B20" s="14" t="s">
        <v>47</v>
      </c>
      <c r="C20" s="31">
        <v>216.5</v>
      </c>
      <c r="D20" s="31">
        <f>C20/C11*100</f>
        <v>0.11879014242636302</v>
      </c>
      <c r="E20" s="30">
        <v>900</v>
      </c>
      <c r="F20" s="31">
        <v>900</v>
      </c>
      <c r="G20" s="30">
        <f t="shared" si="0"/>
        <v>0</v>
      </c>
      <c r="H20" s="31">
        <v>859.78</v>
      </c>
      <c r="I20" s="31">
        <f>H20/H11*100</f>
        <v>0.29949368436100809</v>
      </c>
      <c r="J20" s="30">
        <f t="shared" si="1"/>
        <v>-40.220000000000027</v>
      </c>
      <c r="K20" s="30">
        <f t="shared" si="2"/>
        <v>95.531111111111116</v>
      </c>
      <c r="L20" s="49">
        <f t="shared" si="3"/>
        <v>643.28</v>
      </c>
      <c r="M20" s="49">
        <f t="shared" si="4"/>
        <v>397.12702078521937</v>
      </c>
    </row>
    <row r="21" spans="1:13" s="17" customFormat="1" x14ac:dyDescent="0.25">
      <c r="A21" s="8" t="s">
        <v>15</v>
      </c>
      <c r="B21" s="14" t="s">
        <v>46</v>
      </c>
      <c r="C21" s="31">
        <v>43319.5</v>
      </c>
      <c r="D21" s="31">
        <f>C21/C11*100</f>
        <v>23.768727828354884</v>
      </c>
      <c r="E21" s="30">
        <v>43100</v>
      </c>
      <c r="F21" s="31">
        <v>43100</v>
      </c>
      <c r="G21" s="30">
        <f t="shared" si="0"/>
        <v>0</v>
      </c>
      <c r="H21" s="31">
        <v>43052.62</v>
      </c>
      <c r="I21" s="31">
        <f>H21/H11*100</f>
        <v>14.996845454877326</v>
      </c>
      <c r="J21" s="30">
        <f t="shared" si="1"/>
        <v>-47.379999999997381</v>
      </c>
      <c r="K21" s="30">
        <f t="shared" si="2"/>
        <v>99.890069605568456</v>
      </c>
      <c r="L21" s="49">
        <f t="shared" si="3"/>
        <v>-266.87999999999738</v>
      </c>
      <c r="M21" s="49">
        <f t="shared" si="4"/>
        <v>99.383926407276178</v>
      </c>
    </row>
    <row r="22" spans="1:13" s="16" customFormat="1" ht="26.25" x14ac:dyDescent="0.25">
      <c r="A22" s="7" t="s">
        <v>16</v>
      </c>
      <c r="B22" s="13" t="s">
        <v>69</v>
      </c>
      <c r="C22" s="28">
        <f>C23</f>
        <v>62715</v>
      </c>
      <c r="D22" s="29">
        <f>C22/C11*100</f>
        <v>34.410733405401182</v>
      </c>
      <c r="E22" s="28">
        <f>E23</f>
        <v>61500</v>
      </c>
      <c r="F22" s="28">
        <f>F23</f>
        <v>61500</v>
      </c>
      <c r="G22" s="28">
        <f t="shared" si="0"/>
        <v>0</v>
      </c>
      <c r="H22" s="28">
        <f>H23</f>
        <v>63110</v>
      </c>
      <c r="I22" s="29">
        <f>H22/H11*100</f>
        <v>21.983584661219407</v>
      </c>
      <c r="J22" s="28">
        <f t="shared" si="1"/>
        <v>1610</v>
      </c>
      <c r="K22" s="28">
        <f t="shared" si="2"/>
        <v>102.61788617886178</v>
      </c>
      <c r="L22" s="34">
        <f t="shared" si="3"/>
        <v>395</v>
      </c>
      <c r="M22" s="34">
        <f t="shared" si="4"/>
        <v>100.62983337319619</v>
      </c>
    </row>
    <row r="23" spans="1:13" s="17" customFormat="1" ht="97.5" customHeight="1" x14ac:dyDescent="0.25">
      <c r="A23" s="8" t="s">
        <v>48</v>
      </c>
      <c r="B23" s="14" t="s">
        <v>70</v>
      </c>
      <c r="C23" s="31">
        <v>62715</v>
      </c>
      <c r="D23" s="31">
        <f>C23/C11*100</f>
        <v>34.410733405401182</v>
      </c>
      <c r="E23" s="30">
        <v>61500</v>
      </c>
      <c r="F23" s="30">
        <v>61500</v>
      </c>
      <c r="G23" s="30">
        <f t="shared" si="0"/>
        <v>0</v>
      </c>
      <c r="H23" s="31">
        <v>63110</v>
      </c>
      <c r="I23" s="31">
        <f>H23/H11*100</f>
        <v>21.983584661219407</v>
      </c>
      <c r="J23" s="30">
        <f t="shared" si="1"/>
        <v>1610</v>
      </c>
      <c r="K23" s="30">
        <f t="shared" si="2"/>
        <v>102.61788617886178</v>
      </c>
      <c r="L23" s="49">
        <f t="shared" si="3"/>
        <v>395</v>
      </c>
      <c r="M23" s="49">
        <f t="shared" si="4"/>
        <v>100.62983337319619</v>
      </c>
    </row>
    <row r="24" spans="1:13" s="16" customFormat="1" ht="24" customHeight="1" x14ac:dyDescent="0.25">
      <c r="A24" s="7" t="s">
        <v>24</v>
      </c>
      <c r="B24" s="13"/>
      <c r="C24" s="29">
        <f>C25</f>
        <v>343412.35</v>
      </c>
      <c r="D24" s="29">
        <f>C24/C10*100</f>
        <v>65.328935817922428</v>
      </c>
      <c r="E24" s="28">
        <f>E25</f>
        <v>387900</v>
      </c>
      <c r="F24" s="29">
        <f>F25</f>
        <v>387900</v>
      </c>
      <c r="G24" s="28">
        <f t="shared" si="0"/>
        <v>0</v>
      </c>
      <c r="H24" s="29">
        <f>H25</f>
        <v>387835.25</v>
      </c>
      <c r="I24" s="29">
        <f>H24/H10*100</f>
        <v>57.464472944212709</v>
      </c>
      <c r="J24" s="28">
        <f t="shared" si="1"/>
        <v>-64.75</v>
      </c>
      <c r="K24" s="28">
        <f t="shared" si="2"/>
        <v>99.983307553493177</v>
      </c>
      <c r="L24" s="34">
        <f t="shared" si="3"/>
        <v>44422.900000000023</v>
      </c>
      <c r="M24" s="34">
        <f t="shared" si="4"/>
        <v>112.93573163574344</v>
      </c>
    </row>
    <row r="25" spans="1:13" s="16" customFormat="1" ht="77.25" customHeight="1" x14ac:dyDescent="0.25">
      <c r="A25" s="7" t="s">
        <v>17</v>
      </c>
      <c r="B25" s="13" t="s">
        <v>71</v>
      </c>
      <c r="C25" s="28">
        <f>SUM(C26:C29)</f>
        <v>343412.35</v>
      </c>
      <c r="D25" s="28">
        <f>SUM(D26:D29)</f>
        <v>82.965085559677746</v>
      </c>
      <c r="E25" s="28">
        <f t="shared" ref="E25:F25" si="5">SUM(E26:E29)</f>
        <v>387900</v>
      </c>
      <c r="F25" s="28">
        <f t="shared" si="5"/>
        <v>387900</v>
      </c>
      <c r="G25" s="28">
        <f t="shared" si="0"/>
        <v>0</v>
      </c>
      <c r="H25" s="28">
        <f>SUM(H26:H29)</f>
        <v>387835.25</v>
      </c>
      <c r="I25" s="28">
        <f>SUM(I26:I29)</f>
        <v>97.937268466442902</v>
      </c>
      <c r="J25" s="28">
        <f t="shared" si="1"/>
        <v>-64.75</v>
      </c>
      <c r="K25" s="28">
        <f t="shared" si="2"/>
        <v>99.983307553493177</v>
      </c>
      <c r="L25" s="34">
        <f t="shared" si="3"/>
        <v>44422.900000000023</v>
      </c>
      <c r="M25" s="34">
        <f t="shared" si="4"/>
        <v>112.93573163574344</v>
      </c>
    </row>
    <row r="26" spans="1:13" s="17" customFormat="1" ht="129.75" customHeight="1" x14ac:dyDescent="0.25">
      <c r="A26" s="8" t="s">
        <v>30</v>
      </c>
      <c r="B26" s="14" t="s">
        <v>50</v>
      </c>
      <c r="C26" s="31">
        <v>284912.34999999998</v>
      </c>
      <c r="D26" s="31">
        <f>C26/C25*100</f>
        <v>82.965085559677746</v>
      </c>
      <c r="E26" s="30">
        <v>379900</v>
      </c>
      <c r="F26" s="31">
        <v>379900</v>
      </c>
      <c r="G26" s="30">
        <f t="shared" si="0"/>
        <v>0</v>
      </c>
      <c r="H26" s="31">
        <v>379835.25</v>
      </c>
      <c r="I26" s="31">
        <f>H26/H25*100</f>
        <v>97.937268466442902</v>
      </c>
      <c r="J26" s="30">
        <v>379835.25</v>
      </c>
      <c r="K26" s="30">
        <f t="shared" si="2"/>
        <v>99.982956041063446</v>
      </c>
      <c r="L26" s="49">
        <f t="shared" si="3"/>
        <v>94922.900000000023</v>
      </c>
      <c r="M26" s="49">
        <f t="shared" si="4"/>
        <v>133.31652699505656</v>
      </c>
    </row>
    <row r="27" spans="1:13" s="17" customFormat="1" ht="111" customHeight="1" x14ac:dyDescent="0.25">
      <c r="A27" s="8" t="s">
        <v>61</v>
      </c>
      <c r="B27" s="14" t="s">
        <v>62</v>
      </c>
      <c r="C27" s="31">
        <v>58500</v>
      </c>
      <c r="D27" s="31"/>
      <c r="E27" s="30"/>
      <c r="F27" s="31">
        <v>8000</v>
      </c>
      <c r="G27" s="30">
        <f t="shared" si="0"/>
        <v>8000</v>
      </c>
      <c r="H27" s="31">
        <v>8000</v>
      </c>
      <c r="I27" s="31"/>
      <c r="J27" s="30">
        <f t="shared" si="1"/>
        <v>0</v>
      </c>
      <c r="K27" s="30"/>
      <c r="L27" s="49">
        <f t="shared" si="3"/>
        <v>-50500</v>
      </c>
      <c r="M27" s="49">
        <f t="shared" si="4"/>
        <v>13.675213675213676</v>
      </c>
    </row>
    <row r="28" spans="1:13" s="17" customFormat="1" ht="55.5" customHeight="1" x14ac:dyDescent="0.25">
      <c r="A28" s="8" t="s">
        <v>63</v>
      </c>
      <c r="B28" s="14" t="s">
        <v>72</v>
      </c>
      <c r="C28" s="31"/>
      <c r="D28" s="31"/>
      <c r="E28" s="30">
        <v>8000</v>
      </c>
      <c r="F28" s="31"/>
      <c r="G28" s="30">
        <f t="shared" si="0"/>
        <v>-8000</v>
      </c>
      <c r="H28" s="31"/>
      <c r="I28" s="31"/>
      <c r="J28" s="30">
        <f t="shared" si="1"/>
        <v>0</v>
      </c>
      <c r="K28" s="30"/>
      <c r="L28" s="49">
        <f t="shared" si="3"/>
        <v>0</v>
      </c>
      <c r="M28" s="49"/>
    </row>
    <row r="29" spans="1:13" s="17" customFormat="1" ht="126.75" customHeight="1" x14ac:dyDescent="0.25">
      <c r="A29" s="8" t="s">
        <v>49</v>
      </c>
      <c r="B29" s="14" t="s">
        <v>73</v>
      </c>
      <c r="C29" s="31"/>
      <c r="D29" s="31">
        <f>C29/C25*100</f>
        <v>0</v>
      </c>
      <c r="E29" s="30"/>
      <c r="F29" s="31"/>
      <c r="G29" s="30">
        <f t="shared" si="0"/>
        <v>0</v>
      </c>
      <c r="H29" s="31"/>
      <c r="I29" s="31">
        <f>H29/H25*100</f>
        <v>0</v>
      </c>
      <c r="J29" s="30">
        <f t="shared" si="1"/>
        <v>0</v>
      </c>
      <c r="K29" s="30" t="e">
        <f t="shared" si="2"/>
        <v>#DIV/0!</v>
      </c>
      <c r="L29" s="49">
        <f t="shared" si="3"/>
        <v>0</v>
      </c>
      <c r="M29" s="49"/>
    </row>
    <row r="30" spans="1:13" s="16" customFormat="1" ht="24.75" customHeight="1" x14ac:dyDescent="0.25">
      <c r="A30" s="40" t="s">
        <v>18</v>
      </c>
      <c r="B30" s="13" t="s">
        <v>74</v>
      </c>
      <c r="C30" s="28">
        <f>C31+C43</f>
        <v>3069860</v>
      </c>
      <c r="D30" s="29">
        <f>C30/C45*100</f>
        <v>85.379984666668548</v>
      </c>
      <c r="E30" s="28">
        <f>E31+E43</f>
        <v>2845962</v>
      </c>
      <c r="F30" s="28">
        <f>F31+F43</f>
        <v>2845962</v>
      </c>
      <c r="G30" s="28">
        <f t="shared" si="0"/>
        <v>0</v>
      </c>
      <c r="H30" s="28">
        <f>H31+H43</f>
        <v>2462100</v>
      </c>
      <c r="I30" s="29">
        <f>H30/H45*100</f>
        <v>78.485486970027267</v>
      </c>
      <c r="J30" s="28">
        <f t="shared" si="1"/>
        <v>-383862</v>
      </c>
      <c r="K30" s="28">
        <f t="shared" si="2"/>
        <v>86.51204759585687</v>
      </c>
      <c r="L30" s="34">
        <f t="shared" si="3"/>
        <v>-607760</v>
      </c>
      <c r="M30" s="34">
        <f t="shared" si="4"/>
        <v>80.202354504765694</v>
      </c>
    </row>
    <row r="31" spans="1:13" s="16" customFormat="1" ht="55.5" customHeight="1" x14ac:dyDescent="0.25">
      <c r="A31" s="9" t="s">
        <v>5</v>
      </c>
      <c r="B31" s="13" t="s">
        <v>75</v>
      </c>
      <c r="C31" s="28">
        <f>C32+C35+C37+C41</f>
        <v>3069860</v>
      </c>
      <c r="D31" s="29">
        <f>C31/C30*100</f>
        <v>100</v>
      </c>
      <c r="E31" s="28">
        <f>E32+E35+E37+E41</f>
        <v>2845962</v>
      </c>
      <c r="F31" s="28">
        <f>F32+F35+F37+F41</f>
        <v>2845962</v>
      </c>
      <c r="G31" s="28">
        <f t="shared" si="0"/>
        <v>0</v>
      </c>
      <c r="H31" s="28">
        <f>H32+H35+H37+H41</f>
        <v>2462100</v>
      </c>
      <c r="I31" s="29">
        <f>H31/H30*100</f>
        <v>100</v>
      </c>
      <c r="J31" s="28">
        <f t="shared" si="1"/>
        <v>-383862</v>
      </c>
      <c r="K31" s="28">
        <f t="shared" si="2"/>
        <v>86.51204759585687</v>
      </c>
      <c r="L31" s="34">
        <f t="shared" si="3"/>
        <v>-607760</v>
      </c>
      <c r="M31" s="34">
        <f t="shared" si="4"/>
        <v>80.202354504765694</v>
      </c>
    </row>
    <row r="32" spans="1:13" s="16" customFormat="1" ht="42.75" customHeight="1" x14ac:dyDescent="0.25">
      <c r="A32" s="40" t="s">
        <v>43</v>
      </c>
      <c r="B32" s="13" t="s">
        <v>76</v>
      </c>
      <c r="C32" s="28">
        <f>C33</f>
        <v>327400</v>
      </c>
      <c r="D32" s="29">
        <f>D34</f>
        <v>10.664981464952799</v>
      </c>
      <c r="E32" s="28">
        <f>E33</f>
        <v>119900</v>
      </c>
      <c r="F32" s="29">
        <f>F33</f>
        <v>119900</v>
      </c>
      <c r="G32" s="28">
        <f t="shared" si="0"/>
        <v>0</v>
      </c>
      <c r="H32" s="29">
        <f>H33</f>
        <v>119900</v>
      </c>
      <c r="I32" s="29">
        <f>I34</f>
        <v>4.8698265708135331</v>
      </c>
      <c r="J32" s="28">
        <f t="shared" si="1"/>
        <v>0</v>
      </c>
      <c r="K32" s="28">
        <f t="shared" si="2"/>
        <v>100</v>
      </c>
      <c r="L32" s="34">
        <f t="shared" si="3"/>
        <v>-207500</v>
      </c>
      <c r="M32" s="34">
        <f t="shared" si="4"/>
        <v>36.621869273060476</v>
      </c>
    </row>
    <row r="33" spans="1:13" s="17" customFormat="1" ht="29.25" customHeight="1" x14ac:dyDescent="0.25">
      <c r="A33" s="10" t="s">
        <v>31</v>
      </c>
      <c r="B33" s="14" t="s">
        <v>77</v>
      </c>
      <c r="C33" s="30">
        <f>C34</f>
        <v>327400</v>
      </c>
      <c r="D33" s="31">
        <f>D34</f>
        <v>10.664981464952799</v>
      </c>
      <c r="E33" s="30">
        <f>E34</f>
        <v>119900</v>
      </c>
      <c r="F33" s="30">
        <f>F34</f>
        <v>119900</v>
      </c>
      <c r="G33" s="30">
        <f t="shared" si="0"/>
        <v>0</v>
      </c>
      <c r="H33" s="30">
        <f>H34</f>
        <v>119900</v>
      </c>
      <c r="I33" s="31">
        <f>I34</f>
        <v>4.8698265708135331</v>
      </c>
      <c r="J33" s="30">
        <f t="shared" si="1"/>
        <v>0</v>
      </c>
      <c r="K33" s="30">
        <f t="shared" si="2"/>
        <v>100</v>
      </c>
      <c r="L33" s="49">
        <f t="shared" si="3"/>
        <v>-207500</v>
      </c>
      <c r="M33" s="49">
        <f t="shared" si="4"/>
        <v>36.621869273060476</v>
      </c>
    </row>
    <row r="34" spans="1:13" s="17" customFormat="1" ht="29.25" customHeight="1" x14ac:dyDescent="0.25">
      <c r="A34" s="10" t="s">
        <v>32</v>
      </c>
      <c r="B34" s="14" t="s">
        <v>78</v>
      </c>
      <c r="C34" s="31">
        <v>327400</v>
      </c>
      <c r="D34" s="31">
        <f>C34/C31*100</f>
        <v>10.664981464952799</v>
      </c>
      <c r="E34" s="30">
        <v>119900</v>
      </c>
      <c r="F34" s="31">
        <v>119900</v>
      </c>
      <c r="G34" s="30">
        <f t="shared" si="0"/>
        <v>0</v>
      </c>
      <c r="H34" s="31">
        <v>119900</v>
      </c>
      <c r="I34" s="31">
        <f>H34/H31*100</f>
        <v>4.8698265708135331</v>
      </c>
      <c r="J34" s="30">
        <f t="shared" si="1"/>
        <v>0</v>
      </c>
      <c r="K34" s="30">
        <f t="shared" si="2"/>
        <v>100</v>
      </c>
      <c r="L34" s="49">
        <f t="shared" si="3"/>
        <v>-207500</v>
      </c>
      <c r="M34" s="49">
        <f t="shared" si="4"/>
        <v>36.621869273060476</v>
      </c>
    </row>
    <row r="35" spans="1:13" s="42" customFormat="1" ht="32.25" customHeight="1" x14ac:dyDescent="0.25">
      <c r="A35" s="43" t="s">
        <v>51</v>
      </c>
      <c r="B35" s="41" t="s">
        <v>79</v>
      </c>
      <c r="C35" s="29">
        <f>C36</f>
        <v>500000</v>
      </c>
      <c r="D35" s="29">
        <f>C35/C31*100</f>
        <v>16.287387698461821</v>
      </c>
      <c r="E35" s="29">
        <f>E36</f>
        <v>20000</v>
      </c>
      <c r="F35" s="29">
        <f>F36</f>
        <v>20000</v>
      </c>
      <c r="G35" s="29">
        <f t="shared" si="0"/>
        <v>0</v>
      </c>
      <c r="H35" s="29">
        <f>H36</f>
        <v>20000</v>
      </c>
      <c r="I35" s="29">
        <f>H35/H31*100</f>
        <v>0.81231469071118156</v>
      </c>
      <c r="J35" s="28">
        <f t="shared" si="1"/>
        <v>0</v>
      </c>
      <c r="K35" s="28">
        <f t="shared" si="2"/>
        <v>100</v>
      </c>
      <c r="L35" s="34">
        <f t="shared" si="3"/>
        <v>-480000</v>
      </c>
      <c r="M35" s="34">
        <f t="shared" si="4"/>
        <v>4</v>
      </c>
    </row>
    <row r="36" spans="1:13" s="45" customFormat="1" x14ac:dyDescent="0.25">
      <c r="A36" s="44" t="s">
        <v>41</v>
      </c>
      <c r="B36" s="39" t="s">
        <v>80</v>
      </c>
      <c r="C36" s="31">
        <v>500000</v>
      </c>
      <c r="D36" s="31">
        <f>C36/C31*100</f>
        <v>16.287387698461821</v>
      </c>
      <c r="E36" s="31">
        <v>20000</v>
      </c>
      <c r="F36" s="31">
        <v>20000</v>
      </c>
      <c r="G36" s="31">
        <f t="shared" si="0"/>
        <v>0</v>
      </c>
      <c r="H36" s="31">
        <v>20000</v>
      </c>
      <c r="I36" s="31">
        <f>H36/H31*100</f>
        <v>0.81231469071118156</v>
      </c>
      <c r="J36" s="30">
        <f t="shared" si="1"/>
        <v>0</v>
      </c>
      <c r="K36" s="30">
        <f t="shared" si="2"/>
        <v>100</v>
      </c>
      <c r="L36" s="49">
        <f t="shared" si="3"/>
        <v>-480000</v>
      </c>
      <c r="M36" s="49"/>
    </row>
    <row r="37" spans="1:13" s="16" customFormat="1" ht="30.75" customHeight="1" x14ac:dyDescent="0.25">
      <c r="A37" s="25" t="s">
        <v>26</v>
      </c>
      <c r="B37" s="13" t="s">
        <v>81</v>
      </c>
      <c r="C37" s="28">
        <f>C38+C39</f>
        <v>25200</v>
      </c>
      <c r="D37" s="29">
        <f>C37/C31*100</f>
        <v>0.82088434000247568</v>
      </c>
      <c r="E37" s="28">
        <f>E38+E39</f>
        <v>23400</v>
      </c>
      <c r="F37" s="28">
        <f>F38+F39+F40</f>
        <v>23400</v>
      </c>
      <c r="G37" s="28">
        <f t="shared" si="0"/>
        <v>0</v>
      </c>
      <c r="H37" s="29">
        <f>SUM(H38:H40)</f>
        <v>23400</v>
      </c>
      <c r="I37" s="29">
        <f>H37/H31*100</f>
        <v>0.95040818813208228</v>
      </c>
      <c r="J37" s="28">
        <f t="shared" si="1"/>
        <v>0</v>
      </c>
      <c r="K37" s="28">
        <f t="shared" si="2"/>
        <v>100</v>
      </c>
      <c r="L37" s="34">
        <f t="shared" si="3"/>
        <v>-1800</v>
      </c>
      <c r="M37" s="34">
        <f t="shared" si="4"/>
        <v>92.857142857142861</v>
      </c>
    </row>
    <row r="38" spans="1:13" s="17" customFormat="1" ht="51" customHeight="1" x14ac:dyDescent="0.25">
      <c r="A38" s="26" t="s">
        <v>25</v>
      </c>
      <c r="B38" s="14" t="s">
        <v>82</v>
      </c>
      <c r="C38" s="32">
        <v>15200</v>
      </c>
      <c r="D38" s="32">
        <f>C38/C31*100</f>
        <v>0.49513658603323929</v>
      </c>
      <c r="E38" s="30">
        <v>18400</v>
      </c>
      <c r="F38" s="31">
        <v>18400</v>
      </c>
      <c r="G38" s="30">
        <f t="shared" si="0"/>
        <v>0</v>
      </c>
      <c r="H38" s="32">
        <v>18400</v>
      </c>
      <c r="I38" s="32">
        <f>H38/H31*100</f>
        <v>0.74732951545428705</v>
      </c>
      <c r="J38" s="30">
        <f t="shared" si="1"/>
        <v>0</v>
      </c>
      <c r="K38" s="30">
        <f t="shared" si="2"/>
        <v>100</v>
      </c>
      <c r="L38" s="49">
        <f t="shared" si="3"/>
        <v>3200</v>
      </c>
      <c r="M38" s="49">
        <f t="shared" si="4"/>
        <v>121.05263157894737</v>
      </c>
    </row>
    <row r="39" spans="1:13" s="17" customFormat="1" ht="39" customHeight="1" x14ac:dyDescent="0.25">
      <c r="A39" s="26" t="s">
        <v>40</v>
      </c>
      <c r="B39" s="14" t="s">
        <v>83</v>
      </c>
      <c r="C39" s="32">
        <v>10000</v>
      </c>
      <c r="D39" s="32">
        <f>C39/C31*100</f>
        <v>0.32574775396923639</v>
      </c>
      <c r="E39" s="30">
        <v>5000</v>
      </c>
      <c r="F39" s="31">
        <v>5000</v>
      </c>
      <c r="G39" s="30">
        <f t="shared" si="0"/>
        <v>0</v>
      </c>
      <c r="H39" s="32">
        <v>5000</v>
      </c>
      <c r="I39" s="32">
        <f>H39/H31*100</f>
        <v>0.20307867267779539</v>
      </c>
      <c r="J39" s="30">
        <f t="shared" si="1"/>
        <v>0</v>
      </c>
      <c r="K39" s="30">
        <f t="shared" si="2"/>
        <v>100</v>
      </c>
      <c r="L39" s="49">
        <f t="shared" si="3"/>
        <v>-5000</v>
      </c>
      <c r="M39" s="49">
        <f t="shared" si="4"/>
        <v>50</v>
      </c>
    </row>
    <row r="40" spans="1:13" s="17" customFormat="1" ht="41.25" customHeight="1" x14ac:dyDescent="0.25">
      <c r="A40" s="26" t="s">
        <v>64</v>
      </c>
      <c r="B40" s="14" t="s">
        <v>84</v>
      </c>
      <c r="C40" s="32"/>
      <c r="D40" s="32"/>
      <c r="E40" s="30"/>
      <c r="F40" s="31"/>
      <c r="G40" s="30"/>
      <c r="H40" s="32"/>
      <c r="I40" s="32"/>
      <c r="J40" s="30">
        <f t="shared" si="1"/>
        <v>0</v>
      </c>
      <c r="K40" s="30"/>
      <c r="L40" s="49">
        <f t="shared" si="3"/>
        <v>0</v>
      </c>
      <c r="M40" s="49"/>
    </row>
    <row r="41" spans="1:13" s="16" customFormat="1" x14ac:dyDescent="0.25">
      <c r="A41" s="25" t="s">
        <v>22</v>
      </c>
      <c r="B41" s="13" t="s">
        <v>85</v>
      </c>
      <c r="C41" s="28">
        <f>C42</f>
        <v>2217260</v>
      </c>
      <c r="D41" s="33">
        <f>C41/C31*100</f>
        <v>72.226746496582905</v>
      </c>
      <c r="E41" s="28">
        <f>E42</f>
        <v>2682662</v>
      </c>
      <c r="F41" s="28">
        <f>F42</f>
        <v>2682662</v>
      </c>
      <c r="G41" s="28">
        <f t="shared" si="0"/>
        <v>0</v>
      </c>
      <c r="H41" s="33">
        <f>SUM(H42:H42)</f>
        <v>2298800</v>
      </c>
      <c r="I41" s="33">
        <f>H41/H31*100</f>
        <v>93.367450550343207</v>
      </c>
      <c r="J41" s="28">
        <f t="shared" si="1"/>
        <v>-383862</v>
      </c>
      <c r="K41" s="28">
        <f t="shared" si="2"/>
        <v>85.691003935643025</v>
      </c>
      <c r="L41" s="34">
        <f t="shared" si="3"/>
        <v>81540</v>
      </c>
      <c r="M41" s="34">
        <f t="shared" si="4"/>
        <v>103.67751188403706</v>
      </c>
    </row>
    <row r="42" spans="1:13" s="17" customFormat="1" ht="42" customHeight="1" x14ac:dyDescent="0.25">
      <c r="A42" s="27" t="s">
        <v>33</v>
      </c>
      <c r="B42" s="14" t="s">
        <v>86</v>
      </c>
      <c r="C42" s="37">
        <v>2217260</v>
      </c>
      <c r="D42" s="32">
        <f>C42/C31*100</f>
        <v>72.226746496582905</v>
      </c>
      <c r="E42" s="30">
        <v>2682662</v>
      </c>
      <c r="F42" s="31">
        <v>2682662</v>
      </c>
      <c r="G42" s="30">
        <f t="shared" si="0"/>
        <v>0</v>
      </c>
      <c r="H42" s="51">
        <v>2298800</v>
      </c>
      <c r="I42" s="32">
        <f>H42/H31*100</f>
        <v>93.367450550343207</v>
      </c>
      <c r="J42" s="30">
        <f t="shared" si="1"/>
        <v>-383862</v>
      </c>
      <c r="K42" s="30">
        <f t="shared" si="2"/>
        <v>85.691003935643025</v>
      </c>
      <c r="L42" s="49">
        <f t="shared" si="3"/>
        <v>81540</v>
      </c>
      <c r="M42" s="49">
        <f t="shared" si="4"/>
        <v>103.67751188403706</v>
      </c>
    </row>
    <row r="43" spans="1:13" s="16" customFormat="1" ht="30.75" customHeight="1" x14ac:dyDescent="0.25">
      <c r="A43" s="47" t="s">
        <v>53</v>
      </c>
      <c r="B43" s="13" t="s">
        <v>87</v>
      </c>
      <c r="C43" s="28">
        <f>C44</f>
        <v>0</v>
      </c>
      <c r="D43" s="28">
        <f>C43/C30*100</f>
        <v>0</v>
      </c>
      <c r="E43" s="28">
        <f>E44</f>
        <v>0</v>
      </c>
      <c r="F43" s="28">
        <f>F44</f>
        <v>0</v>
      </c>
      <c r="G43" s="28">
        <f t="shared" si="0"/>
        <v>0</v>
      </c>
      <c r="H43" s="28">
        <f>H44</f>
        <v>0</v>
      </c>
      <c r="I43" s="28">
        <f>H43/H30*100</f>
        <v>0</v>
      </c>
      <c r="J43" s="28">
        <f t="shared" si="1"/>
        <v>0</v>
      </c>
      <c r="K43" s="28"/>
      <c r="L43" s="34">
        <f t="shared" si="3"/>
        <v>0</v>
      </c>
      <c r="M43" s="86"/>
    </row>
    <row r="44" spans="1:13" s="17" customFormat="1" ht="25.5" customHeight="1" x14ac:dyDescent="0.25">
      <c r="A44" s="46" t="s">
        <v>52</v>
      </c>
      <c r="B44" s="14" t="s">
        <v>88</v>
      </c>
      <c r="C44" s="37"/>
      <c r="D44" s="32">
        <f>C44/C30*100</f>
        <v>0</v>
      </c>
      <c r="E44" s="30"/>
      <c r="F44" s="31"/>
      <c r="G44" s="30">
        <f t="shared" si="0"/>
        <v>0</v>
      </c>
      <c r="H44" s="51"/>
      <c r="I44" s="32">
        <f>H44/H30*100</f>
        <v>0</v>
      </c>
      <c r="J44" s="30">
        <f t="shared" si="1"/>
        <v>0</v>
      </c>
      <c r="K44" s="30"/>
      <c r="L44" s="49">
        <f t="shared" si="3"/>
        <v>0</v>
      </c>
      <c r="M44" s="49"/>
    </row>
    <row r="45" spans="1:13" s="16" customFormat="1" ht="26.25" customHeight="1" x14ac:dyDescent="0.25">
      <c r="A45" s="5" t="s">
        <v>19</v>
      </c>
      <c r="B45" s="53"/>
      <c r="C45" s="34">
        <f>C10+C30</f>
        <v>3595526.5300000003</v>
      </c>
      <c r="D45" s="35">
        <v>100</v>
      </c>
      <c r="E45" s="34">
        <f>E10+E30</f>
        <v>3515762</v>
      </c>
      <c r="F45" s="50">
        <f>F10+F30</f>
        <v>3515762</v>
      </c>
      <c r="G45" s="28">
        <f t="shared" si="0"/>
        <v>0</v>
      </c>
      <c r="H45" s="50">
        <f>H10+H30</f>
        <v>3137013.09</v>
      </c>
      <c r="I45" s="35">
        <v>100</v>
      </c>
      <c r="J45" s="28">
        <f t="shared" si="1"/>
        <v>-378748.91000000015</v>
      </c>
      <c r="K45" s="28">
        <f t="shared" si="2"/>
        <v>89.227117478373103</v>
      </c>
      <c r="L45" s="34">
        <f t="shared" si="3"/>
        <v>-458513.44000000041</v>
      </c>
      <c r="M45" s="34">
        <f t="shared" si="4"/>
        <v>87.247669119548945</v>
      </c>
    </row>
    <row r="46" spans="1:13" ht="27" customHeight="1" x14ac:dyDescent="0.25">
      <c r="A46" s="11" t="s">
        <v>27</v>
      </c>
      <c r="B46" s="11"/>
      <c r="C46" s="11"/>
      <c r="D46" s="11"/>
      <c r="E46" s="11"/>
      <c r="F46" s="20"/>
      <c r="G46" s="11"/>
      <c r="H46" s="20"/>
      <c r="I46" s="20"/>
      <c r="J46" s="11"/>
      <c r="K46" s="11" t="s">
        <v>28</v>
      </c>
    </row>
    <row r="47" spans="1:13" ht="18.75" customHeight="1" x14ac:dyDescent="0.25">
      <c r="A47" s="11" t="s">
        <v>6</v>
      </c>
      <c r="B47" s="11"/>
      <c r="C47" s="11"/>
      <c r="D47" s="11"/>
      <c r="E47" s="11"/>
      <c r="F47" s="20"/>
      <c r="G47" s="11"/>
      <c r="H47" s="20"/>
      <c r="I47" s="20"/>
      <c r="J47" s="11"/>
    </row>
    <row r="48" spans="1:13" ht="18.75" customHeight="1" x14ac:dyDescent="0.25">
      <c r="A48" s="11" t="s">
        <v>7</v>
      </c>
      <c r="B48" s="11"/>
      <c r="C48" s="11"/>
      <c r="D48" s="11"/>
      <c r="E48" s="11"/>
      <c r="F48" s="20"/>
      <c r="G48" s="11"/>
      <c r="H48" s="20"/>
      <c r="I48" s="20"/>
      <c r="J48" s="11"/>
      <c r="K48" s="11" t="s">
        <v>8</v>
      </c>
    </row>
    <row r="49" spans="1:10" ht="18.75" customHeight="1" x14ac:dyDescent="0.25">
      <c r="A49" s="11" t="s">
        <v>6</v>
      </c>
      <c r="B49" s="11"/>
      <c r="C49" s="11"/>
      <c r="D49" s="11"/>
      <c r="E49" s="11"/>
      <c r="F49" s="20"/>
      <c r="G49" s="11"/>
      <c r="H49" s="20"/>
      <c r="I49" s="20"/>
      <c r="J49" s="11"/>
    </row>
    <row r="50" spans="1:10" x14ac:dyDescent="0.25">
      <c r="A50" s="11"/>
    </row>
  </sheetData>
  <mergeCells count="26">
    <mergeCell ref="A8:A9"/>
    <mergeCell ref="J1:L1"/>
    <mergeCell ref="K4:L4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  <mergeCell ref="C8:C9"/>
    <mergeCell ref="D8:D9"/>
    <mergeCell ref="H8:H9"/>
    <mergeCell ref="G8:G9"/>
    <mergeCell ref="L5:M6"/>
    <mergeCell ref="L8:L9"/>
    <mergeCell ref="M8:M9"/>
    <mergeCell ref="J8:J9"/>
    <mergeCell ref="K8:K9"/>
    <mergeCell ref="I8:I9"/>
  </mergeCells>
  <pageMargins left="0.19685039370078741" right="0.19685039370078741" top="0.15748031496062992" bottom="0.15748031496062992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2015-03-05T05:52:01Z</dcterms:modified>
</cp:coreProperties>
</file>